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rscz-mrnswi02v\SID-RNS\0_CBG\50_CBG_QQV-ECOLES\455393_EMMAC_Creation-plateforme-manoeuvre-plage\24-051\ECHANGE\DCE-SAI\DCE-ALPHA\"/>
    </mc:Choice>
  </mc:AlternateContent>
  <bookViews>
    <workbookView xWindow="0" yWindow="0" windowWidth="28800" windowHeight="11940" activeTab="8"/>
  </bookViews>
  <sheets>
    <sheet name="RECAPITULATIF" sheetId="1" r:id="rId1"/>
    <sheet name="ST_1_" sheetId="2" r:id="rId2"/>
    <sheet name="ST_2_" sheetId="3" r:id="rId3"/>
    <sheet name="ST_3_" sheetId="4" r:id="rId4"/>
    <sheet name="ST_4_" sheetId="5" r:id="rId5"/>
    <sheet name="ST_5_" sheetId="6" r:id="rId6"/>
    <sheet name="ST_6_" sheetId="7" r:id="rId7"/>
    <sheet name="ST_7_" sheetId="8" r:id="rId8"/>
    <sheet name="ST_8_" sheetId="9" r:id="rId9"/>
  </sheets>
  <definedNames>
    <definedName name="_xlnm.Print_Area" localSheetId="1">ST_1_!$A$1:$K$84</definedName>
  </definedNames>
  <calcPr calcId="162913"/>
</workbook>
</file>

<file path=xl/calcChain.xml><?xml version="1.0" encoding="utf-8"?>
<calcChain xmlns="http://schemas.openxmlformats.org/spreadsheetml/2006/main">
  <c r="A2" i="3" l="1"/>
  <c r="A10" i="1" l="1"/>
  <c r="D15" i="8"/>
  <c r="A4" i="2"/>
  <c r="A4" i="3" s="1"/>
  <c r="A2" i="2"/>
  <c r="A2" i="9" s="1"/>
  <c r="A1" i="2"/>
  <c r="A1" i="8" s="1"/>
  <c r="C25" i="1"/>
  <c r="B25" i="1"/>
  <c r="A25" i="1"/>
  <c r="B22" i="1"/>
  <c r="A22" i="1"/>
  <c r="B20" i="1"/>
  <c r="A20" i="1"/>
  <c r="B18" i="1"/>
  <c r="A18" i="1"/>
  <c r="C16" i="1"/>
  <c r="B16" i="1"/>
  <c r="A16" i="1"/>
  <c r="B14" i="1"/>
  <c r="A14" i="1"/>
  <c r="B12" i="1"/>
  <c r="A12" i="1"/>
  <c r="B10" i="1"/>
  <c r="K35" i="9"/>
  <c r="K36" i="9" s="1"/>
  <c r="K37" i="9" s="1"/>
  <c r="H33" i="9"/>
  <c r="H32" i="9"/>
  <c r="H31" i="9"/>
  <c r="H30" i="9"/>
  <c r="H28" i="9"/>
  <c r="H24" i="9"/>
  <c r="H23" i="9"/>
  <c r="H22" i="9"/>
  <c r="H21" i="9"/>
  <c r="H20" i="9"/>
  <c r="H16" i="9"/>
  <c r="H15" i="9"/>
  <c r="H12" i="9"/>
  <c r="H11" i="9"/>
  <c r="A4" i="9"/>
  <c r="K33" i="8"/>
  <c r="H17" i="8"/>
  <c r="H16" i="8"/>
  <c r="H15" i="8"/>
  <c r="H12" i="8"/>
  <c r="H11" i="8"/>
  <c r="A4" i="8"/>
  <c r="K19" i="7"/>
  <c r="K20" i="7" s="1"/>
  <c r="K18" i="7"/>
  <c r="C20" i="1" s="1"/>
  <c r="D14" i="7"/>
  <c r="H12" i="7"/>
  <c r="H11" i="7"/>
  <c r="K37" i="6"/>
  <c r="C18" i="1" s="1"/>
  <c r="H28" i="6"/>
  <c r="D25" i="6"/>
  <c r="D24" i="6"/>
  <c r="H16" i="6"/>
  <c r="H12" i="6"/>
  <c r="H11" i="6"/>
  <c r="K36" i="5"/>
  <c r="D34" i="5"/>
  <c r="H29" i="5"/>
  <c r="H18" i="5"/>
  <c r="D17" i="5"/>
  <c r="H16" i="5"/>
  <c r="H12" i="5"/>
  <c r="H11" i="5"/>
  <c r="K26" i="4"/>
  <c r="K25" i="4"/>
  <c r="K24" i="4"/>
  <c r="D21" i="4"/>
  <c r="H20" i="4"/>
  <c r="D20" i="4"/>
  <c r="D19" i="4"/>
  <c r="H15" i="4"/>
  <c r="H12" i="4"/>
  <c r="H11" i="4"/>
  <c r="K46" i="3"/>
  <c r="C12" i="1" s="1"/>
  <c r="H34" i="3"/>
  <c r="H32" i="3"/>
  <c r="H27" i="3"/>
  <c r="H21" i="3"/>
  <c r="H13" i="3"/>
  <c r="H12" i="3"/>
  <c r="H11" i="3"/>
  <c r="K82" i="2"/>
  <c r="C10" i="1" s="1"/>
  <c r="H80" i="2"/>
  <c r="H78" i="2"/>
  <c r="D80" i="2" s="1"/>
  <c r="H77" i="2"/>
  <c r="H74" i="2"/>
  <c r="H73" i="2"/>
  <c r="H72" i="2"/>
  <c r="H64" i="2"/>
  <c r="H63" i="2"/>
  <c r="D60" i="2"/>
  <c r="H60" i="2" s="1"/>
  <c r="H59" i="2"/>
  <c r="H58" i="2"/>
  <c r="H55" i="2"/>
  <c r="H54" i="2"/>
  <c r="H53" i="2"/>
  <c r="H50" i="2"/>
  <c r="H49" i="2"/>
  <c r="H48" i="2"/>
  <c r="D48" i="2"/>
  <c r="H47" i="2"/>
  <c r="H44" i="2"/>
  <c r="H43" i="2"/>
  <c r="H40" i="2"/>
  <c r="D39" i="2"/>
  <c r="H39" i="2" s="1"/>
  <c r="H38" i="2"/>
  <c r="H37" i="2"/>
  <c r="D36" i="2"/>
  <c r="H36" i="2" s="1"/>
  <c r="H35" i="2"/>
  <c r="D34" i="2"/>
  <c r="H30" i="2"/>
  <c r="H27" i="2"/>
  <c r="H26" i="2"/>
  <c r="H25" i="2"/>
  <c r="H24" i="2"/>
  <c r="H23" i="2"/>
  <c r="H20" i="2"/>
  <c r="H19" i="2"/>
  <c r="H16" i="2"/>
  <c r="H15" i="2"/>
  <c r="H13" i="2"/>
  <c r="H12" i="2"/>
  <c r="A1" i="7" l="1"/>
  <c r="A1" i="3"/>
  <c r="A2" i="8"/>
  <c r="A2" i="4"/>
  <c r="K35" i="8"/>
  <c r="A4" i="5"/>
  <c r="A4" i="4"/>
  <c r="K47" i="3"/>
  <c r="K37" i="5"/>
  <c r="K38" i="5" s="1"/>
  <c r="K34" i="8"/>
  <c r="C14" i="1"/>
  <c r="C22" i="1"/>
  <c r="A1" i="6"/>
  <c r="A2" i="7"/>
  <c r="K48" i="3"/>
  <c r="K38" i="6"/>
  <c r="A1" i="5"/>
  <c r="A2" i="6"/>
  <c r="A1" i="9"/>
  <c r="K83" i="2"/>
  <c r="K84" i="2" s="1"/>
  <c r="K39" i="6"/>
  <c r="A1" i="4"/>
  <c r="A2" i="5"/>
  <c r="C27" i="1" l="1"/>
  <c r="A4" i="6"/>
  <c r="A4" i="7"/>
</calcChain>
</file>

<file path=xl/sharedStrings.xml><?xml version="1.0" encoding="utf-8"?>
<sst xmlns="http://schemas.openxmlformats.org/spreadsheetml/2006/main" count="545" uniqueCount="279">
  <si>
    <t>Construction d’une Plage de Manoeuvre  - Querqueville</t>
  </si>
  <si>
    <r>
      <t xml:space="preserve">Cadre de bordereau </t>
    </r>
    <r>
      <rPr>
        <sz val="11"/>
        <color rgb="FFFFFFFF"/>
        <rFont val="Arial"/>
        <family val="2"/>
      </rPr>
      <t>– Hors démolitions Villa Cadiou / Enjouée</t>
    </r>
  </si>
  <si>
    <t>Edition en date du 26/05/25</t>
  </si>
  <si>
    <t>RECAPITULATIF (BASE HT)</t>
  </si>
  <si>
    <t>ST 2</t>
  </si>
  <si>
    <t>METALLERIE</t>
  </si>
  <si>
    <t>ST 4</t>
  </si>
  <si>
    <t>COUVERTURE / ETANCHEITE</t>
  </si>
  <si>
    <t>ST 3</t>
  </si>
  <si>
    <t>BARDAGES</t>
  </si>
  <si>
    <t>ST 5</t>
  </si>
  <si>
    <t>MENUISERIES – PLATRERIE</t>
  </si>
  <si>
    <t>ST 6</t>
  </si>
  <si>
    <t>CLOISONS PANNEAUX SANDWICH</t>
  </si>
  <si>
    <t>ST 7</t>
  </si>
  <si>
    <t>PEINTURE, REVETEMENTS MURAUX</t>
  </si>
  <si>
    <t>ST 8</t>
  </si>
  <si>
    <t>VOIRIE, RESEAUX DIVERS</t>
  </si>
  <si>
    <t>Intitulé</t>
  </si>
  <si>
    <t>u.</t>
  </si>
  <si>
    <t>L</t>
  </si>
  <si>
    <t>l</t>
  </si>
  <si>
    <t>h</t>
  </si>
  <si>
    <t>nb</t>
  </si>
  <si>
    <t>P.U.</t>
  </si>
  <si>
    <t>TOTAL</t>
  </si>
  <si>
    <t>0.</t>
  </si>
  <si>
    <t>FRAIS GENERAUX</t>
  </si>
  <si>
    <t>Installations de chantier. Prévu à ce titre :</t>
  </si>
  <si>
    <t>- Clôtures de chantier au périmètre de la zone chantier</t>
  </si>
  <si>
    <t>ml</t>
  </si>
  <si>
    <t>- Concertina</t>
  </si>
  <si>
    <r>
      <t xml:space="preserve">- Entretien de l'installation du chantier </t>
    </r>
    <r>
      <rPr>
        <b/>
        <sz val="11"/>
        <color rgb="FF000000"/>
        <rFont val="Arial"/>
        <family val="2"/>
      </rPr>
      <t>(</t>
    </r>
    <r>
      <rPr>
        <sz val="9"/>
        <color rgb="FF000000"/>
        <rFont val="Arial"/>
        <family val="2"/>
      </rPr>
      <t>Villa Cadiou mise à disposition</t>
    </r>
    <r>
      <rPr>
        <b/>
        <sz val="11"/>
        <color rgb="FF000000"/>
        <rFont val="Arial"/>
        <family val="2"/>
      </rPr>
      <t>)</t>
    </r>
  </si>
  <si>
    <t>mois</t>
  </si>
  <si>
    <t>- Moyens de levages / Moyens d'accès</t>
  </si>
  <si>
    <t>ens</t>
  </si>
  <si>
    <t>- Rotation bennes...</t>
  </si>
  <si>
    <t>- Panneau de chantier</t>
  </si>
  <si>
    <t>- ...</t>
  </si>
  <si>
    <t>Etudes, suivi</t>
  </si>
  <si>
    <t>Dossier EXE, DOE, Réunions de chantier, etc.</t>
  </si>
  <si>
    <t>1.4.1.</t>
  </si>
  <si>
    <t>RESEAUX GENERAUX</t>
  </si>
  <si>
    <t>Réseaux EP</t>
  </si>
  <si>
    <t>Réseaux EU</t>
  </si>
  <si>
    <t>Regards</t>
  </si>
  <si>
    <t>Fourreaux divers</t>
  </si>
  <si>
    <t>1.4.1.2.</t>
  </si>
  <si>
    <t>Siphons sanitaires</t>
  </si>
  <si>
    <t>1.4.2.</t>
  </si>
  <si>
    <t>MISE EN FORME DU TERRAIN</t>
  </si>
  <si>
    <t>1.4.2.2.</t>
  </si>
  <si>
    <t>Implantation de la construction</t>
  </si>
  <si>
    <t>1.4.3.</t>
  </si>
  <si>
    <t>INFRASTRUCTURES</t>
  </si>
  <si>
    <t>1.4.3.1.</t>
  </si>
  <si>
    <t>Reconnaissance des sols</t>
  </si>
  <si>
    <t>1.4.3.2.</t>
  </si>
  <si>
    <t>Fouilles pour massifs</t>
  </si>
  <si>
    <t>m³</t>
  </si>
  <si>
    <t>1.4.3.3.</t>
  </si>
  <si>
    <t>Réalisation de massifs en BA 1x1m – 2m ht</t>
  </si>
  <si>
    <t>Imperméabilisation infrastructures + Drainage</t>
  </si>
  <si>
    <t>m²</t>
  </si>
  <si>
    <t>Réalisation de massifs en BA 1,2x1,2 – 2m ht.</t>
  </si>
  <si>
    <t>Réalisation de massifs en BA 2x1m – 2m ht</t>
  </si>
  <si>
    <t>1.4.5.2.</t>
  </si>
  <si>
    <t>Longrines 20x50ht</t>
  </si>
  <si>
    <t>Longrines 20x60ht</t>
  </si>
  <si>
    <t>1.4.4.</t>
  </si>
  <si>
    <t>DALLAGE SUR TERRE-PLEIN</t>
  </si>
  <si>
    <t>Réalisation d’une dalle béton sur 10cm de 20/40, 5cm de sable, polyane, TMS 80mm, Dalle 15cm</t>
  </si>
  <si>
    <t>Chape finition quartz</t>
  </si>
  <si>
    <t>1.4.5.</t>
  </si>
  <si>
    <t>ELEVATIONS RDC</t>
  </si>
  <si>
    <t>1.4.5.1.</t>
  </si>
  <si>
    <t>Façades en agglo creux 20cm</t>
  </si>
  <si>
    <t>Poteaux RdC</t>
  </si>
  <si>
    <t>Poutraison PH RdC</t>
  </si>
  <si>
    <t>Refends en voiles BA 20cm</t>
  </si>
  <si>
    <t>ELEVATIONS R+1</t>
  </si>
  <si>
    <t>Poteaux R+1</t>
  </si>
  <si>
    <t>Poutraison PH R+1</t>
  </si>
  <si>
    <t>1.4.5.3.</t>
  </si>
  <si>
    <t>PLANCHER HAUT RDC</t>
  </si>
  <si>
    <t>Dalle pleine en béton armé (20cm</t>
  </si>
  <si>
    <t>Finition DTU Etanchéité</t>
  </si>
  <si>
    <t>PLANCHER HAUT R+1</t>
  </si>
  <si>
    <t>Dalle pleine en béton armé</t>
  </si>
  <si>
    <t>1.4.5.4.</t>
  </si>
  <si>
    <t>ACROTERES, TALONNETTES ET RELEVES BETON ARME</t>
  </si>
  <si>
    <t>Pieds de bardage navire</t>
  </si>
  <si>
    <t>Périmètre quai</t>
  </si>
  <si>
    <t>Plancher haut R+1</t>
  </si>
  <si>
    <t>1.4.5.5.</t>
  </si>
  <si>
    <t>SOCLES SUPPORT D’ELEMENTS TECHNIQUES</t>
  </si>
  <si>
    <t>Poteaux structure métallique R+2</t>
  </si>
  <si>
    <t>ens.</t>
  </si>
  <si>
    <t>Potence</t>
  </si>
  <si>
    <t>Apparaux</t>
  </si>
  <si>
    <t>1.4.6.</t>
  </si>
  <si>
    <t>OUVRAGES DIVERS</t>
  </si>
  <si>
    <t>1.4.6.1.</t>
  </si>
  <si>
    <t>Bandes de dressement</t>
  </si>
  <si>
    <t>1.4.6.2.</t>
  </si>
  <si>
    <t>Seuils et appuis de baies</t>
  </si>
  <si>
    <t>1.4.7.</t>
  </si>
  <si>
    <t>ENDUITS DE FINITION</t>
  </si>
  <si>
    <t>TOTAL HORS TAXE</t>
  </si>
  <si>
    <t>TVA 20,00 %</t>
  </si>
  <si>
    <t>TOTAL T.T.C.</t>
  </si>
  <si>
    <t>Moyens d’accès / levage</t>
  </si>
  <si>
    <t>2.4.1.</t>
  </si>
  <si>
    <t>CHARPENTE METALLIQUE</t>
  </si>
  <si>
    <t>2.4.1.1.</t>
  </si>
  <si>
    <t>Portiques métalliques</t>
  </si>
  <si>
    <t>2.4.1.2.</t>
  </si>
  <si>
    <t>Contreventement</t>
  </si>
  <si>
    <t>2.4.1.3.</t>
  </si>
  <si>
    <t>Pannes métallique</t>
  </si>
  <si>
    <t>2.4.2.</t>
  </si>
  <si>
    <t>CIRCULATIONS VERTICALES</t>
  </si>
  <si>
    <t>Escaliers métalliques extérieurs, volée 1</t>
  </si>
  <si>
    <t>Escaliers métalliques extérieurs, volée 2</t>
  </si>
  <si>
    <t>2.4.3.</t>
  </si>
  <si>
    <t>ECHELLES D’ACCES</t>
  </si>
  <si>
    <t>2.4.3.1.</t>
  </si>
  <si>
    <t>Echelles extérieures, compris crinoline – le cas échéant</t>
  </si>
  <si>
    <t>2.4.3.2.</t>
  </si>
  <si>
    <t>Echelles intérieures droites (hauteur max : 4m)</t>
  </si>
  <si>
    <t>Echelles intérieures inclinées (hauteur max : 4m)</t>
  </si>
  <si>
    <t>2.4.4.</t>
  </si>
  <si>
    <t>PORTES METALLIQUES</t>
  </si>
  <si>
    <t>2.4.4.1.</t>
  </si>
  <si>
    <t>Portes métalliques extérieures « standard »</t>
  </si>
  <si>
    <t>Portes métalliques extérieures 2 UP</t>
  </si>
  <si>
    <t>2.4.4.2.</t>
  </si>
  <si>
    <t>Portes métalliques intérieures type sas navire</t>
  </si>
  <si>
    <t>2.4.5.</t>
  </si>
  <si>
    <t>PANNEAUX DE PONTS</t>
  </si>
  <si>
    <t>2.4.6.</t>
  </si>
  <si>
    <t>APPARAUX</t>
  </si>
  <si>
    <t>2.4.6.1.</t>
  </si>
  <si>
    <t>Pose treuil</t>
  </si>
  <si>
    <t>2.4.6.2.</t>
  </si>
  <si>
    <t>Potence de mise à l’eau</t>
  </si>
  <si>
    <t>Points de fixation bosses Guérigny</t>
  </si>
  <si>
    <t>2.4.6.3.</t>
  </si>
  <si>
    <t>Bollards à Quai</t>
  </si>
  <si>
    <t>Bollards sur pont</t>
  </si>
  <si>
    <t>Chaumards</t>
  </si>
  <si>
    <t>Poulie de renvoi</t>
  </si>
  <si>
    <t>Points d’ancrages</t>
  </si>
  <si>
    <t>4.4.1.</t>
  </si>
  <si>
    <t>OSSATURES SECONDAIRES BARDAGES</t>
  </si>
  <si>
    <t>Réalisation des chevêtres pour menuiseries extérieures, portes, etc.</t>
  </si>
  <si>
    <t>Montants ou traverses intermédiaires – si nécessité</t>
  </si>
  <si>
    <t>4.4.2.</t>
  </si>
  <si>
    <t>BARDAGE PANNEAUX SANDWICH</t>
  </si>
  <si>
    <t>Surfaces courantes, panneaux posés</t>
  </si>
  <si>
    <t>Profils linéaires (bavettes, grille antirongeur…)</t>
  </si>
  <si>
    <t>Habillages ébrasements portes et fenêtres</t>
  </si>
  <si>
    <t>Couvertines</t>
  </si>
  <si>
    <t>3.2.1.</t>
  </si>
  <si>
    <t>ETANCHEITE ACCESSIBLE</t>
  </si>
  <si>
    <t>3.2.1.1</t>
  </si>
  <si>
    <t>Etanchéité isolée sur terrasse béton</t>
  </si>
  <si>
    <t>3.2.1.2.</t>
  </si>
  <si>
    <t>Relevés</t>
  </si>
  <si>
    <t>3.2.1.3.</t>
  </si>
  <si>
    <t>Dalles sur plots</t>
  </si>
  <si>
    <t>3.2.2.</t>
  </si>
  <si>
    <t>COUVERTURE DU AUVENT</t>
  </si>
  <si>
    <t>3.2.2.1.</t>
  </si>
  <si>
    <t>Bac support</t>
  </si>
  <si>
    <t>Isolant</t>
  </si>
  <si>
    <t>Membrane PVC</t>
  </si>
  <si>
    <t>Finitions</t>
  </si>
  <si>
    <t>3.2.2.2.</t>
  </si>
  <si>
    <t>Sous-face couverture</t>
  </si>
  <si>
    <t>3.2.3.</t>
  </si>
  <si>
    <t>GARDES CORPS</t>
  </si>
  <si>
    <t>3.2.3.1.</t>
  </si>
  <si>
    <t>Gardes-corps code du travail (2 lisses + plinthes) fixes</t>
  </si>
  <si>
    <t>3.2.3.2.</t>
  </si>
  <si>
    <t>Gardes-corps code du travail (2 lisses + plinthes) Amovibles</t>
  </si>
  <si>
    <t>3.2.3.3.</t>
  </si>
  <si>
    <t>Portillons d’accès</t>
  </si>
  <si>
    <t>3.2.4.</t>
  </si>
  <si>
    <t>ACCESSOIRES</t>
  </si>
  <si>
    <t>3.2.4.1.</t>
  </si>
  <si>
    <t>Coiffes d’acrotères</t>
  </si>
  <si>
    <t>3.2.4.2.</t>
  </si>
  <si>
    <t>Descentes EP (Aluminium, extérieures)</t>
  </si>
  <si>
    <t>5.6.1.</t>
  </si>
  <si>
    <t>CHASSIS ALUMINIUM</t>
  </si>
  <si>
    <t>5.6.1.1.</t>
  </si>
  <si>
    <t>Portes aluminium</t>
  </si>
  <si>
    <t>5.6.1.2.</t>
  </si>
  <si>
    <t>Châssis Type A</t>
  </si>
  <si>
    <t>5.6.1.3.</t>
  </si>
  <si>
    <t>Châssis Type B</t>
  </si>
  <si>
    <t>5.6.1.4.</t>
  </si>
  <si>
    <t>Entrées d’air</t>
  </si>
  <si>
    <t>5.6.2.</t>
  </si>
  <si>
    <t>DOUBLAGES</t>
  </si>
  <si>
    <t>Zone sanitaires, PC sécurité, Salle TP Habillage</t>
  </si>
  <si>
    <t>5.6.3.</t>
  </si>
  <si>
    <t>CLOISONS GYPSE ARME</t>
  </si>
  <si>
    <t>Cloisons</t>
  </si>
  <si>
    <t>Cloisons CF 1H</t>
  </si>
  <si>
    <t>Coffres (provisions)</t>
  </si>
  <si>
    <t>5.6.4.</t>
  </si>
  <si>
    <t>FAUX PLAFONDS SANITAIRES</t>
  </si>
  <si>
    <t>5.6.5.</t>
  </si>
  <si>
    <t>BLOCS PORTES HORS PANNEAUX INDUSTRIELS</t>
  </si>
  <si>
    <t>5.6.5.1</t>
  </si>
  <si>
    <t>Portes prépeintes 1 UP</t>
  </si>
  <si>
    <t>5.6.5.2</t>
  </si>
  <si>
    <t>Portes prépeintes 1 UP CF30</t>
  </si>
  <si>
    <t>5.6.5.3</t>
  </si>
  <si>
    <t>Butoirs</t>
  </si>
  <si>
    <t>5.6.6.</t>
  </si>
  <si>
    <t>RIDEAUX IGNIFUGES</t>
  </si>
  <si>
    <t>6.4.1.</t>
  </si>
  <si>
    <t>CLOISONS</t>
  </si>
  <si>
    <t>6.4.2.</t>
  </si>
  <si>
    <t>PORTES</t>
  </si>
  <si>
    <t>PEINTURE SUR CLOISONS ET BOISERIES</t>
  </si>
  <si>
    <t>6.4.1.1.</t>
  </si>
  <si>
    <t>Préparations</t>
  </si>
  <si>
    <t>6.4.1.2.</t>
  </si>
  <si>
    <t>Finitions velouté</t>
  </si>
  <si>
    <t>6.4.1.3.</t>
  </si>
  <si>
    <t>Peinture de propreté</t>
  </si>
  <si>
    <t>6.4.1.4.</t>
  </si>
  <si>
    <t>Traitement des bois</t>
  </si>
  <si>
    <t>6.4.1.5.</t>
  </si>
  <si>
    <t>Peinture sur tuyauteries et quincailleries</t>
  </si>
  <si>
    <t>6.4.1.6.</t>
  </si>
  <si>
    <t>Peinture sur canalisations PVC</t>
  </si>
  <si>
    <t>REVETEMENTS MURAUX</t>
  </si>
  <si>
    <t>6.4.2.1</t>
  </si>
  <si>
    <t>Étanchéité au rouleau</t>
  </si>
  <si>
    <t>6.4.2.2.</t>
  </si>
  <si>
    <t>Faïence</t>
  </si>
  <si>
    <t>6.4.2.3.</t>
  </si>
  <si>
    <t>Plinthes PVC</t>
  </si>
  <si>
    <t>6.4.2.4.</t>
  </si>
  <si>
    <t>Profils de finition</t>
  </si>
  <si>
    <t>6.4.3.</t>
  </si>
  <si>
    <t>NETTOYAGES DE RECEPTION</t>
  </si>
  <si>
    <t>Avant réception</t>
  </si>
  <si>
    <t>Avant livraison</t>
  </si>
  <si>
    <t>7.5.1.</t>
  </si>
  <si>
    <t>TERRASSEMENTS</t>
  </si>
  <si>
    <t>Désouchage de haie</t>
  </si>
  <si>
    <t>Terrassement sur l’emprise de la construction et abords aménagés</t>
  </si>
  <si>
    <t>Reprises sur chaussée existante</t>
  </si>
  <si>
    <t>7.5.2.</t>
  </si>
  <si>
    <t>RESEAUX ENTERRES</t>
  </si>
  <si>
    <t>Tranchées en espace vert</t>
  </si>
  <si>
    <t>7.5.3.</t>
  </si>
  <si>
    <t>VOIRIE ET BORDURES</t>
  </si>
  <si>
    <t>Fondation voirie légère</t>
  </si>
  <si>
    <t>Bordurettes en limite du bac à sable et cheminements</t>
  </si>
  <si>
    <t>Caniveau CC1</t>
  </si>
  <si>
    <t>Sol Fluent en sable</t>
  </si>
  <si>
    <t>Enrobé végétalisé (beige) sur cheminements</t>
  </si>
  <si>
    <t>Apport terre végétale et engazonnement</t>
  </si>
  <si>
    <t>Plantation haie bocagère</t>
  </si>
  <si>
    <t>ST1</t>
  </si>
  <si>
    <t>GROS-OEUVRE</t>
  </si>
  <si>
    <t xml:space="preserve">TOTAL TRAVAUX  HT </t>
  </si>
  <si>
    <t>Qté entreprise</t>
  </si>
  <si>
    <t>Qté indicative</t>
  </si>
  <si>
    <t>Quantité entreprise</t>
  </si>
  <si>
    <t>quantité entreprise</t>
  </si>
  <si>
    <t>SID RENNES NORD-OUEST – USID CHERBOURG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</si>
</sst>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&quot; &quot;[$€-40C];&quot;-&quot;#,##0.00&quot; &quot;[$€-40C]"/>
    <numFmt numFmtId="165" formatCode="#,##0.00&quot; &quot;[$€-40C];[Red]&quot;-&quot;#,##0.00&quot; &quot;[$€-40C]"/>
    <numFmt numFmtId="166" formatCode="dd/mm/yy"/>
    <numFmt numFmtId="167" formatCode="0.00&quot; &quot;%"/>
  </numFmts>
  <fonts count="31" x14ac:knownFonts="1">
    <font>
      <sz val="11"/>
      <color rgb="FF000000"/>
      <name val="Arial"/>
      <family val="2"/>
    </font>
    <font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FFFFFF"/>
      <name val="Arial"/>
      <family val="2"/>
    </font>
    <font>
      <sz val="10"/>
      <color rgb="FFCC0000"/>
      <name val="Arial"/>
      <family val="2"/>
    </font>
    <font>
      <b/>
      <sz val="10"/>
      <color rgb="FFFFFFFF"/>
      <name val="Arial"/>
      <family val="2"/>
    </font>
    <font>
      <i/>
      <sz val="10"/>
      <color rgb="FF808080"/>
      <name val="Arial"/>
      <family val="2"/>
    </font>
    <font>
      <sz val="10"/>
      <color rgb="FF006600"/>
      <name val="Arial"/>
      <family val="2"/>
    </font>
    <font>
      <b/>
      <i/>
      <sz val="16"/>
      <color rgb="FF000000"/>
      <name val="Arial"/>
      <family val="2"/>
    </font>
    <font>
      <b/>
      <sz val="24"/>
      <color rgb="FF000000"/>
      <name val="Arial"/>
      <family val="2"/>
    </font>
    <font>
      <sz val="12"/>
      <color rgb="FF000000"/>
      <name val="Arial"/>
      <family val="2"/>
    </font>
    <font>
      <u/>
      <sz val="10"/>
      <color rgb="FF0000EE"/>
      <name val="Arial"/>
      <family val="2"/>
    </font>
    <font>
      <sz val="10"/>
      <color rgb="FF996600"/>
      <name val="Arial"/>
      <family val="2"/>
    </font>
    <font>
      <sz val="10"/>
      <color rgb="FF333333"/>
      <name val="Arial"/>
      <family val="2"/>
    </font>
    <font>
      <b/>
      <i/>
      <u/>
      <sz val="11"/>
      <color rgb="FF000000"/>
      <name val="Arial"/>
      <family val="2"/>
    </font>
    <font>
      <b/>
      <i/>
      <u/>
      <sz val="10"/>
      <color rgb="FF000000"/>
      <name val="Arial"/>
      <family val="2"/>
    </font>
    <font>
      <b/>
      <sz val="13"/>
      <color rgb="FF111111"/>
      <name val="Arial"/>
      <family val="2"/>
    </font>
    <font>
      <sz val="9"/>
      <color rgb="FF111111"/>
      <name val="Arial"/>
      <family val="2"/>
    </font>
    <font>
      <sz val="9"/>
      <color rgb="FF000000"/>
      <name val="Arial"/>
      <family val="2"/>
    </font>
    <font>
      <b/>
      <sz val="9"/>
      <color rgb="FF111111"/>
      <name val="Arial"/>
      <family val="2"/>
    </font>
    <font>
      <b/>
      <sz val="12"/>
      <color rgb="FF004586"/>
      <name val="Arial"/>
      <family val="2"/>
    </font>
    <font>
      <sz val="11"/>
      <color rgb="FFFFFFFF"/>
      <name val="Arial"/>
      <family val="2"/>
    </font>
    <font>
      <sz val="12"/>
      <color rgb="FF004586"/>
      <name val="Arial"/>
      <family val="2"/>
    </font>
    <font>
      <b/>
      <sz val="9"/>
      <color rgb="FFFFFFFF"/>
      <name val="Arial"/>
      <family val="2"/>
    </font>
    <font>
      <b/>
      <sz val="12"/>
      <color rgb="FFFFFFFF"/>
      <name val="Arial"/>
      <family val="2"/>
    </font>
    <font>
      <b/>
      <sz val="6"/>
      <color rgb="FF729FCF"/>
      <name val="Arial"/>
      <family val="2"/>
    </font>
    <font>
      <b/>
      <sz val="9"/>
      <color rgb="FF000000"/>
      <name val="Arial"/>
      <family val="2"/>
    </font>
    <font>
      <b/>
      <sz val="11"/>
      <color rgb="FF000000"/>
      <name val="Arial"/>
      <family val="2"/>
    </font>
    <font>
      <sz val="9"/>
      <color rgb="FFFFFFFF"/>
      <name val="Arial"/>
      <family val="2"/>
    </font>
    <font>
      <b/>
      <sz val="9"/>
      <color rgb="FF729FCF"/>
      <name val="Arial"/>
      <family val="2"/>
    </font>
    <font>
      <i/>
      <sz val="9"/>
      <color rgb="FF00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004586"/>
        <bgColor rgb="FF004586"/>
      </patternFill>
    </fill>
    <fill>
      <patternFill patternType="solid">
        <fgColor rgb="FF729FCF"/>
        <bgColor rgb="FF729FCF"/>
      </patternFill>
    </fill>
    <fill>
      <patternFill patternType="solid">
        <fgColor rgb="FF999999"/>
        <bgColor rgb="FF999999"/>
      </patternFill>
    </fill>
    <fill>
      <patternFill patternType="solid">
        <fgColor rgb="FF3465A4"/>
        <bgColor rgb="FF3465A4"/>
      </patternFill>
    </fill>
  </fills>
  <borders count="1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2">
    <xf numFmtId="0" fontId="0" fillId="0" borderId="0"/>
    <xf numFmtId="0" fontId="13" fillId="8" borderId="1" applyNumberFormat="0" applyProtection="0"/>
    <xf numFmtId="0" fontId="2" fillId="0" borderId="0" applyNumberFormat="0" applyBorder="0" applyProtection="0"/>
    <xf numFmtId="0" fontId="3" fillId="2" borderId="0" applyNumberFormat="0" applyBorder="0" applyProtection="0"/>
    <xf numFmtId="0" fontId="3" fillId="3" borderId="0" applyNumberFormat="0" applyBorder="0" applyProtection="0"/>
    <xf numFmtId="0" fontId="2" fillId="4" borderId="0" applyNumberFormat="0" applyBorder="0" applyProtection="0"/>
    <xf numFmtId="0" fontId="4" fillId="5" borderId="0" applyNumberFormat="0" applyBorder="0" applyProtection="0"/>
    <xf numFmtId="0" fontId="5" fillId="6" borderId="0" applyNumberFormat="0" applyBorder="0" applyProtection="0"/>
    <xf numFmtId="0" fontId="6" fillId="0" borderId="0" applyNumberFormat="0" applyBorder="0" applyProtection="0"/>
    <xf numFmtId="0" fontId="7" fillId="7" borderId="0" applyNumberFormat="0" applyBorder="0" applyProtection="0"/>
    <xf numFmtId="0" fontId="8" fillId="0" borderId="0" applyNumberFormat="0" applyBorder="0" applyProtection="0">
      <alignment horizontal="center"/>
    </xf>
    <xf numFmtId="0" fontId="9" fillId="0" borderId="0" applyNumberFormat="0" applyBorder="0" applyProtection="0"/>
    <xf numFmtId="0" fontId="8" fillId="0" borderId="0" applyNumberFormat="0" applyBorder="0" applyProtection="0">
      <alignment horizontal="center" textRotation="90"/>
    </xf>
    <xf numFmtId="0" fontId="10" fillId="0" borderId="0" applyNumberFormat="0" applyBorder="0" applyProtection="0"/>
    <xf numFmtId="0" fontId="11" fillId="0" borderId="0" applyNumberFormat="0" applyBorder="0" applyProtection="0"/>
    <xf numFmtId="0" fontId="12" fillId="8" borderId="0" applyNumberFormat="0" applyBorder="0" applyProtection="0"/>
    <xf numFmtId="0" fontId="14" fillId="0" borderId="0" applyNumberFormat="0" applyBorder="0" applyProtection="0"/>
    <xf numFmtId="0" fontId="15" fillId="0" borderId="0" applyNumberFormat="0" applyBorder="0" applyProtection="0"/>
    <xf numFmtId="165" fontId="14" fillId="0" borderId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4" fillId="0" borderId="0" applyNumberFormat="0" applyBorder="0" applyProtection="0"/>
  </cellStyleXfs>
  <cellXfs count="74">
    <xf numFmtId="0" fontId="0" fillId="0" borderId="0" xfId="0"/>
    <xf numFmtId="0" fontId="16" fillId="0" borderId="2" xfId="0" applyFont="1" applyBorder="1"/>
    <xf numFmtId="0" fontId="17" fillId="0" borderId="2" xfId="0" applyFont="1" applyBorder="1"/>
    <xf numFmtId="0" fontId="18" fillId="0" borderId="2" xfId="0" applyFont="1" applyBorder="1" applyAlignment="1">
      <alignment horizontal="center"/>
    </xf>
    <xf numFmtId="0" fontId="18" fillId="0" borderId="2" xfId="0" applyFont="1" applyBorder="1" applyAlignment="1">
      <alignment horizontal="right"/>
    </xf>
    <xf numFmtId="0" fontId="18" fillId="0" borderId="0" xfId="0" applyFont="1" applyFill="1" applyAlignment="1">
      <alignment horizontal="right"/>
    </xf>
    <xf numFmtId="0" fontId="18" fillId="0" borderId="0" xfId="0" applyFont="1"/>
    <xf numFmtId="0" fontId="19" fillId="0" borderId="0" xfId="0" applyFont="1"/>
    <xf numFmtId="0" fontId="17" fillId="0" borderId="0" xfId="0" applyFont="1"/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right"/>
    </xf>
    <xf numFmtId="0" fontId="20" fillId="0" borderId="0" xfId="0" applyFont="1"/>
    <xf numFmtId="0" fontId="23" fillId="9" borderId="0" xfId="0" applyFont="1" applyFill="1"/>
    <xf numFmtId="0" fontId="24" fillId="9" borderId="0" xfId="0" applyFont="1" applyFill="1"/>
    <xf numFmtId="0" fontId="23" fillId="9" borderId="0" xfId="0" applyFont="1" applyFill="1" applyAlignment="1">
      <alignment horizontal="center"/>
    </xf>
    <xf numFmtId="0" fontId="23" fillId="9" borderId="0" xfId="0" applyFont="1" applyFill="1" applyAlignment="1">
      <alignment horizontal="right"/>
    </xf>
    <xf numFmtId="0" fontId="24" fillId="9" borderId="0" xfId="0" applyFont="1" applyFill="1" applyAlignment="1">
      <alignment horizontal="right"/>
    </xf>
    <xf numFmtId="0" fontId="23" fillId="10" borderId="0" xfId="0" applyFont="1" applyFill="1"/>
    <xf numFmtId="0" fontId="23" fillId="0" borderId="0" xfId="0" applyFont="1" applyFill="1" applyAlignment="1">
      <alignment horizontal="right"/>
    </xf>
    <xf numFmtId="164" fontId="18" fillId="0" borderId="0" xfId="0" applyNumberFormat="1" applyFont="1"/>
    <xf numFmtId="0" fontId="25" fillId="0" borderId="0" xfId="0" applyFont="1" applyFill="1" applyAlignment="1">
      <alignment horizontal="right" vertical="top"/>
    </xf>
    <xf numFmtId="0" fontId="24" fillId="9" borderId="0" xfId="0" applyFont="1" applyFill="1" applyAlignment="1">
      <alignment horizontal="left"/>
    </xf>
    <xf numFmtId="165" fontId="18" fillId="0" borderId="2" xfId="0" applyNumberFormat="1" applyFont="1" applyBorder="1" applyAlignment="1">
      <alignment horizontal="right"/>
    </xf>
    <xf numFmtId="165" fontId="18" fillId="0" borderId="0" xfId="0" applyNumberFormat="1" applyFont="1" applyAlignment="1">
      <alignment horizontal="right"/>
    </xf>
    <xf numFmtId="0" fontId="23" fillId="9" borderId="0" xfId="0" applyFont="1" applyFill="1" applyAlignment="1">
      <alignment horizontal="left"/>
    </xf>
    <xf numFmtId="165" fontId="23" fillId="9" borderId="0" xfId="0" applyNumberFormat="1" applyFont="1" applyFill="1" applyAlignment="1">
      <alignment horizontal="right"/>
    </xf>
    <xf numFmtId="0" fontId="23" fillId="10" borderId="0" xfId="0" applyFont="1" applyFill="1" applyAlignment="1">
      <alignment horizontal="center"/>
    </xf>
    <xf numFmtId="0" fontId="23" fillId="11" borderId="0" xfId="0" applyFont="1" applyFill="1" applyAlignment="1">
      <alignment horizontal="center"/>
    </xf>
    <xf numFmtId="165" fontId="23" fillId="10" borderId="0" xfId="0" applyNumberFormat="1" applyFont="1" applyFill="1" applyAlignment="1">
      <alignment horizontal="right"/>
    </xf>
    <xf numFmtId="0" fontId="26" fillId="0" borderId="3" xfId="0" applyFont="1" applyBorder="1"/>
    <xf numFmtId="0" fontId="18" fillId="0" borderId="3" xfId="0" applyFont="1" applyBorder="1" applyAlignment="1">
      <alignment horizontal="center"/>
    </xf>
    <xf numFmtId="0" fontId="18" fillId="0" borderId="3" xfId="0" applyFont="1" applyBorder="1" applyAlignment="1">
      <alignment horizontal="right"/>
    </xf>
    <xf numFmtId="165" fontId="18" fillId="0" borderId="3" xfId="0" applyNumberFormat="1" applyFont="1" applyBorder="1" applyAlignment="1">
      <alignment horizontal="right"/>
    </xf>
    <xf numFmtId="0" fontId="18" fillId="0" borderId="3" xfId="0" applyFont="1" applyBorder="1"/>
    <xf numFmtId="0" fontId="18" fillId="0" borderId="3" xfId="0" applyFont="1" applyBorder="1" applyAlignment="1">
      <alignment horizontal="left" indent="2"/>
    </xf>
    <xf numFmtId="165" fontId="18" fillId="0" borderId="0" xfId="0" applyNumberFormat="1" applyFont="1"/>
    <xf numFmtId="166" fontId="26" fillId="0" borderId="3" xfId="0" applyNumberFormat="1" applyFont="1" applyBorder="1"/>
    <xf numFmtId="0" fontId="26" fillId="0" borderId="3" xfId="0" applyFont="1" applyBorder="1" applyAlignment="1">
      <alignment horizontal="center"/>
    </xf>
    <xf numFmtId="0" fontId="18" fillId="0" borderId="3" xfId="0" applyFont="1" applyBorder="1" applyAlignment="1">
      <alignment horizontal="left"/>
    </xf>
    <xf numFmtId="0" fontId="26" fillId="0" borderId="3" xfId="0" applyFont="1" applyBorder="1" applyAlignment="1">
      <alignment horizontal="left"/>
    </xf>
    <xf numFmtId="0" fontId="26" fillId="0" borderId="0" xfId="0" applyFont="1"/>
    <xf numFmtId="0" fontId="27" fillId="0" borderId="0" xfId="0" applyFont="1"/>
    <xf numFmtId="0" fontId="18" fillId="0" borderId="3" xfId="0" applyFont="1" applyBorder="1" applyAlignment="1">
      <alignment wrapText="1"/>
    </xf>
    <xf numFmtId="166" fontId="18" fillId="0" borderId="3" xfId="0" applyNumberFormat="1" applyFont="1" applyBorder="1"/>
    <xf numFmtId="0" fontId="28" fillId="10" borderId="4" xfId="0" applyFont="1" applyFill="1" applyBorder="1"/>
    <xf numFmtId="0" fontId="23" fillId="10" borderId="5" xfId="0" applyFont="1" applyFill="1" applyBorder="1" applyAlignment="1">
      <alignment horizontal="right"/>
    </xf>
    <xf numFmtId="0" fontId="28" fillId="10" borderId="4" xfId="0" applyFont="1" applyFill="1" applyBorder="1" applyAlignment="1">
      <alignment horizontal="right"/>
    </xf>
    <xf numFmtId="165" fontId="28" fillId="10" borderId="5" xfId="0" applyNumberFormat="1" applyFont="1" applyFill="1" applyBorder="1" applyAlignment="1">
      <alignment horizontal="right"/>
    </xf>
    <xf numFmtId="165" fontId="23" fillId="10" borderId="6" xfId="0" applyNumberFormat="1" applyFont="1" applyFill="1" applyBorder="1" applyAlignment="1">
      <alignment horizontal="right"/>
    </xf>
    <xf numFmtId="0" fontId="18" fillId="0" borderId="7" xfId="0" applyFont="1" applyBorder="1"/>
    <xf numFmtId="0" fontId="29" fillId="0" borderId="0" xfId="0" applyFont="1" applyAlignment="1">
      <alignment horizontal="right"/>
    </xf>
    <xf numFmtId="167" fontId="29" fillId="0" borderId="0" xfId="0" applyNumberFormat="1" applyFont="1" applyAlignment="1">
      <alignment horizontal="center"/>
    </xf>
    <xf numFmtId="0" fontId="18" fillId="0" borderId="7" xfId="0" applyFont="1" applyBorder="1" applyAlignment="1">
      <alignment horizontal="right"/>
    </xf>
    <xf numFmtId="165" fontId="29" fillId="0" borderId="8" xfId="0" applyNumberFormat="1" applyFont="1" applyBorder="1" applyAlignment="1">
      <alignment horizontal="right"/>
    </xf>
    <xf numFmtId="0" fontId="18" fillId="12" borderId="9" xfId="0" applyFont="1" applyFill="1" applyBorder="1"/>
    <xf numFmtId="0" fontId="23" fillId="12" borderId="2" xfId="0" applyFont="1" applyFill="1" applyBorder="1" applyAlignment="1">
      <alignment horizontal="right"/>
    </xf>
    <xf numFmtId="0" fontId="18" fillId="12" borderId="9" xfId="0" applyFont="1" applyFill="1" applyBorder="1" applyAlignment="1">
      <alignment horizontal="right"/>
    </xf>
    <xf numFmtId="165" fontId="18" fillId="12" borderId="2" xfId="0" applyNumberFormat="1" applyFont="1" applyFill="1" applyBorder="1" applyAlignment="1">
      <alignment horizontal="right"/>
    </xf>
    <xf numFmtId="165" fontId="23" fillId="12" borderId="10" xfId="0" applyNumberFormat="1" applyFont="1" applyFill="1" applyBorder="1" applyAlignment="1">
      <alignment horizontal="right"/>
    </xf>
    <xf numFmtId="0" fontId="30" fillId="0" borderId="0" xfId="0" applyFont="1" applyAlignment="1">
      <alignment horizontal="left" indent="1"/>
    </xf>
    <xf numFmtId="165" fontId="23" fillId="0" borderId="0" xfId="0" applyNumberFormat="1" applyFont="1" applyAlignment="1">
      <alignment horizontal="right"/>
    </xf>
    <xf numFmtId="165" fontId="29" fillId="0" borderId="0" xfId="0" applyNumberFormat="1" applyFont="1" applyAlignment="1">
      <alignment horizontal="right"/>
    </xf>
    <xf numFmtId="0" fontId="0" fillId="0" borderId="3" xfId="0" applyBorder="1"/>
    <xf numFmtId="165" fontId="26" fillId="0" borderId="3" xfId="0" applyNumberFormat="1" applyFont="1" applyBorder="1" applyAlignment="1">
      <alignment horizontal="right"/>
    </xf>
    <xf numFmtId="0" fontId="18" fillId="0" borderId="3" xfId="0" applyFont="1" applyBorder="1" applyAlignment="1"/>
    <xf numFmtId="0" fontId="26" fillId="0" borderId="3" xfId="0" applyFont="1" applyBorder="1" applyAlignment="1"/>
    <xf numFmtId="0" fontId="18" fillId="0" borderId="3" xfId="0" applyFont="1" applyFill="1" applyBorder="1"/>
    <xf numFmtId="0" fontId="28" fillId="10" borderId="5" xfId="0" applyFont="1" applyFill="1" applyBorder="1" applyAlignment="1">
      <alignment horizontal="right"/>
    </xf>
    <xf numFmtId="0" fontId="18" fillId="0" borderId="0" xfId="0" applyFont="1" applyBorder="1" applyAlignment="1">
      <alignment horizontal="right"/>
    </xf>
    <xf numFmtId="0" fontId="18" fillId="12" borderId="2" xfId="0" applyFont="1" applyFill="1" applyBorder="1" applyAlignment="1">
      <alignment horizontal="right"/>
    </xf>
    <xf numFmtId="0" fontId="23" fillId="10" borderId="0" xfId="0" applyFont="1" applyFill="1" applyAlignment="1">
      <alignment horizontal="right" wrapText="1"/>
    </xf>
    <xf numFmtId="164" fontId="23" fillId="10" borderId="0" xfId="0" applyNumberFormat="1" applyFont="1" applyFill="1" applyAlignment="1">
      <alignment horizontal="right" vertical="center"/>
    </xf>
    <xf numFmtId="164" fontId="24" fillId="9" borderId="0" xfId="0" applyNumberFormat="1" applyFont="1" applyFill="1" applyAlignment="1">
      <alignment horizontal="right" vertical="center"/>
    </xf>
    <xf numFmtId="0" fontId="22" fillId="0" borderId="0" xfId="0" applyFont="1" applyFill="1" applyAlignment="1">
      <alignment horizontal="left" vertical="top"/>
    </xf>
  </cellXfs>
  <cellStyles count="22">
    <cellStyle name="Accent" xfId="2"/>
    <cellStyle name="Accent 1" xfId="3"/>
    <cellStyle name="Accent 2" xfId="4"/>
    <cellStyle name="Accent 3" xfId="5"/>
    <cellStyle name="Bad" xfId="6"/>
    <cellStyle name="Error" xfId="7"/>
    <cellStyle name="Footnote" xfId="8"/>
    <cellStyle name="Good" xfId="9"/>
    <cellStyle name="Heading" xfId="10"/>
    <cellStyle name="Heading (user)" xfId="11"/>
    <cellStyle name="Heading 1" xfId="12"/>
    <cellStyle name="Heading 2" xfId="13"/>
    <cellStyle name="Hyperlink" xfId="14"/>
    <cellStyle name="Neutral" xfId="15"/>
    <cellStyle name="Normal" xfId="0" builtinId="0" customBuiltin="1"/>
    <cellStyle name="Note" xfId="1" builtinId="10" customBuiltin="1"/>
    <cellStyle name="Result" xfId="16"/>
    <cellStyle name="Result (user)" xfId="17"/>
    <cellStyle name="Result2" xfId="18"/>
    <cellStyle name="Status" xfId="19"/>
    <cellStyle name="Text" xfId="20"/>
    <cellStyle name="Warning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4277883" y="614156"/>
    <xdr:ext cx="59042" cy="356"/>
    <xdr:sp macro="" textlink="">
      <xdr:nvSpPr>
        <xdr:cNvPr id="2" name="Forme libre 1"/>
        <xdr:cNvSpPr/>
      </xdr:nvSpPr>
      <xdr:spPr>
        <a:xfrm>
          <a:off x="4277883" y="614156"/>
          <a:ext cx="59042" cy="356"/>
        </a:xfrm>
        <a:custGeom>
          <a:avLst/>
          <a:gdLst>
            <a:gd name="f0" fmla="val 10800000"/>
            <a:gd name="f1" fmla="val 5400000"/>
            <a:gd name="f2" fmla="val 16200000"/>
            <a:gd name="f3" fmla="val w"/>
            <a:gd name="f4" fmla="val h"/>
            <a:gd name="f5" fmla="val ss"/>
            <a:gd name="f6" fmla="val 0"/>
            <a:gd name="f7" fmla="*/ 5419351 1 1725033"/>
            <a:gd name="f8" fmla="val 45"/>
            <a:gd name="f9" fmla="val 3600"/>
            <a:gd name="f10" fmla="abs f3"/>
            <a:gd name="f11" fmla="abs f4"/>
            <a:gd name="f12" fmla="abs f5"/>
            <a:gd name="f13" fmla="*/ f7 1 180"/>
            <a:gd name="f14" fmla="+- 0 0 f1"/>
            <a:gd name="f15" fmla="+- f6 f9 0"/>
            <a:gd name="f16" fmla="?: f10 f3 1"/>
            <a:gd name="f17" fmla="?: f11 f4 1"/>
            <a:gd name="f18" fmla="?: f12 f5 1"/>
            <a:gd name="f19" fmla="*/ f8 f13 1"/>
            <a:gd name="f20" fmla="+- f6 0 f15"/>
            <a:gd name="f21" fmla="+- f15 0 f6"/>
            <a:gd name="f22" fmla="*/ f16 1 21600"/>
            <a:gd name="f23" fmla="*/ f17 1 21600"/>
            <a:gd name="f24" fmla="*/ 21600 f16 1"/>
            <a:gd name="f25" fmla="*/ 21600 f17 1"/>
            <a:gd name="f26" fmla="+- 0 0 f19"/>
            <a:gd name="f27" fmla="abs f20"/>
            <a:gd name="f28" fmla="abs f21"/>
            <a:gd name="f29" fmla="?: f20 f14 f1"/>
            <a:gd name="f30" fmla="?: f20 f1 f14"/>
            <a:gd name="f31" fmla="?: f20 f2 f1"/>
            <a:gd name="f32" fmla="?: f20 f1 f2"/>
            <a:gd name="f33" fmla="?: f21 f14 f1"/>
            <a:gd name="f34" fmla="?: f21 f1 f14"/>
            <a:gd name="f35" fmla="?: f20 0 f0"/>
            <a:gd name="f36" fmla="?: f20 f0 0"/>
            <a:gd name="f37" fmla="min f23 f22"/>
            <a:gd name="f38" fmla="*/ f24 1 f18"/>
            <a:gd name="f39" fmla="*/ f25 1 f18"/>
            <a:gd name="f40" fmla="*/ f26 f0 1"/>
            <a:gd name="f41" fmla="?: f20 f32 f31"/>
            <a:gd name="f42" fmla="?: f20 f31 f32"/>
            <a:gd name="f43" fmla="?: f21 f30 f29"/>
            <a:gd name="f44" fmla="val f38"/>
            <a:gd name="f45" fmla="val f39"/>
            <a:gd name="f46" fmla="*/ f40 1 f7"/>
            <a:gd name="f47" fmla="?: f21 f42 f41"/>
            <a:gd name="f48" fmla="*/ f15 f37 1"/>
            <a:gd name="f49" fmla="*/ f6 f37 1"/>
            <a:gd name="f50" fmla="*/ f27 f37 1"/>
            <a:gd name="f51" fmla="*/ f28 f37 1"/>
            <a:gd name="f52" fmla="+- f45 0 f9"/>
            <a:gd name="f53" fmla="+- f44 0 f9"/>
            <a:gd name="f54" fmla="+- f46 0 f1"/>
            <a:gd name="f55" fmla="*/ f45 f37 1"/>
            <a:gd name="f56" fmla="*/ f44 f37 1"/>
            <a:gd name="f57" fmla="+- f45 0 f52"/>
            <a:gd name="f58" fmla="+- f44 0 f53"/>
            <a:gd name="f59" fmla="+- f52 0 f45"/>
            <a:gd name="f60" fmla="+- f53 0 f44"/>
            <a:gd name="f61" fmla="+- f54 f1 0"/>
            <a:gd name="f62" fmla="*/ f52 f37 1"/>
            <a:gd name="f63" fmla="*/ f53 f37 1"/>
            <a:gd name="f64" fmla="abs f57"/>
            <a:gd name="f65" fmla="?: f57 0 f0"/>
            <a:gd name="f66" fmla="?: f57 f0 0"/>
            <a:gd name="f67" fmla="?: f57 f33 f34"/>
            <a:gd name="f68" fmla="abs f58"/>
            <a:gd name="f69" fmla="abs f59"/>
            <a:gd name="f70" fmla="?: f58 f14 f1"/>
            <a:gd name="f71" fmla="?: f58 f1 f14"/>
            <a:gd name="f72" fmla="?: f58 f2 f1"/>
            <a:gd name="f73" fmla="?: f58 f1 f2"/>
            <a:gd name="f74" fmla="abs f60"/>
            <a:gd name="f75" fmla="?: f60 f14 f1"/>
            <a:gd name="f76" fmla="?: f60 f1 f14"/>
            <a:gd name="f77" fmla="?: f60 f36 f35"/>
            <a:gd name="f78" fmla="?: f60 f35 f36"/>
            <a:gd name="f79" fmla="*/ f61 f7 1"/>
            <a:gd name="f80" fmla="?: f21 f66 f65"/>
            <a:gd name="f81" fmla="?: f21 f65 f66"/>
            <a:gd name="f82" fmla="?: f58 f73 f72"/>
            <a:gd name="f83" fmla="?: f58 f72 f73"/>
            <a:gd name="f84" fmla="?: f59 f71 f70"/>
            <a:gd name="f85" fmla="?: f20 f77 f78"/>
            <a:gd name="f86" fmla="?: f20 f75 f76"/>
            <a:gd name="f87" fmla="*/ f79 1 f0"/>
            <a:gd name="f88" fmla="*/ f64 f37 1"/>
            <a:gd name="f89" fmla="*/ f68 f37 1"/>
            <a:gd name="f90" fmla="*/ f69 f37 1"/>
            <a:gd name="f91" fmla="*/ f74 f37 1"/>
            <a:gd name="f92" fmla="?: f57 f80 f81"/>
            <a:gd name="f93" fmla="?: f59 f83 f82"/>
            <a:gd name="f94" fmla="+- 0 0 f87"/>
            <a:gd name="f95" fmla="+- 0 0 f94"/>
            <a:gd name="f96" fmla="*/ f95 f0 1"/>
            <a:gd name="f97" fmla="*/ f96 1 f7"/>
            <a:gd name="f98" fmla="+- f97 0 f1"/>
            <a:gd name="f99" fmla="cos 1 f98"/>
            <a:gd name="f100" fmla="+- 0 0 f99"/>
            <a:gd name="f101" fmla="+- 0 0 f100"/>
            <a:gd name="f102" fmla="val f101"/>
            <a:gd name="f103" fmla="+- 0 0 f102"/>
            <a:gd name="f104" fmla="*/ f9 f103 1"/>
            <a:gd name="f105" fmla="*/ f104 3163 1"/>
            <a:gd name="f106" fmla="*/ f105 1 7636"/>
            <a:gd name="f107" fmla="+- f6 f106 0"/>
            <a:gd name="f108" fmla="+- f44 0 f106"/>
            <a:gd name="f109" fmla="+- f45 0 f106"/>
            <a:gd name="f110" fmla="*/ f107 f37 1"/>
            <a:gd name="f111" fmla="*/ f108 f37 1"/>
            <a:gd name="f112" fmla="*/ f109 f37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10" t="f110" r="f111" b="f112"/>
          <a:pathLst>
            <a:path>
              <a:moveTo>
                <a:pt x="f48" y="f49"/>
              </a:moveTo>
              <a:arcTo wR="f50" hR="f51" stAng="f47" swAng="f43"/>
              <a:lnTo>
                <a:pt x="f49" y="f62"/>
              </a:lnTo>
              <a:arcTo wR="f51" hR="f88" stAng="f92" swAng="f67"/>
              <a:lnTo>
                <a:pt x="f63" y="f55"/>
              </a:lnTo>
              <a:arcTo wR="f89" hR="f90" stAng="f93" swAng="f84"/>
              <a:lnTo>
                <a:pt x="f56" y="f48"/>
              </a:lnTo>
              <a:arcTo wR="f91" hR="f50" stAng="f85" swAng="f86"/>
              <a:close/>
            </a:path>
          </a:pathLst>
        </a:custGeom>
        <a:solidFill>
          <a:srgbClr val="729FCF"/>
        </a:solidFill>
        <a:ln w="25402" cap="flat">
          <a:solidFill>
            <a:srgbClr val="3465A4"/>
          </a:solidFill>
          <a:prstDash val="solid"/>
          <a:miter/>
        </a:ln>
      </xdr:spPr>
      <xdr:txBody>
        <a:bodyPr vert="horz" wrap="none" lIns="0" tIns="0" rIns="0" bIns="0" anchor="ctr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fr-FR" sz="1200" b="0" i="0" u="none" strike="noStrike" kern="1200" cap="none" spc="0" baseline="0">
            <a:solidFill>
              <a:srgbClr val="000000"/>
            </a:solidFill>
            <a:uFillTx/>
            <a:latin typeface="Liberation Serif" pitchFamily="18"/>
            <a:ea typeface="Segoe UI" pitchFamily="2"/>
            <a:cs typeface="Tahoma" pitchFamily="2"/>
          </a:endParaRPr>
        </a:p>
      </xdr:txBody>
    </xdr:sp>
    <xdr:clientData/>
  </xdr:absolute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29"/>
  <sheetViews>
    <sheetView workbookViewId="0">
      <selection activeCell="E36" sqref="E36"/>
    </sheetView>
  </sheetViews>
  <sheetFormatPr baseColWidth="10" defaultColWidth="11" defaultRowHeight="14.25" x14ac:dyDescent="0.2"/>
  <cols>
    <col min="1" max="1" width="6.75" style="6" customWidth="1"/>
    <col min="2" max="2" width="46.5" style="6" customWidth="1"/>
    <col min="3" max="3" width="3.875" style="9" customWidth="1"/>
    <col min="4" max="5" width="10.625" style="10" customWidth="1"/>
    <col min="6" max="6" width="10.625" style="5" customWidth="1"/>
    <col min="7" max="257" width="10.625" style="6" customWidth="1"/>
    <col min="258" max="258" width="11" customWidth="1"/>
  </cols>
  <sheetData>
    <row r="1" spans="1:256" ht="16.5" x14ac:dyDescent="0.25">
      <c r="A1" s="1" t="s">
        <v>278</v>
      </c>
      <c r="B1" s="2"/>
      <c r="C1" s="3"/>
      <c r="D1" s="4"/>
      <c r="E1" s="4"/>
    </row>
    <row r="2" spans="1:256" x14ac:dyDescent="0.2">
      <c r="A2" s="7" t="s">
        <v>0</v>
      </c>
      <c r="B2" s="8"/>
    </row>
    <row r="3" spans="1:256" ht="12.75" customHeight="1" x14ac:dyDescent="0.2"/>
    <row r="4" spans="1:256" ht="25.35" customHeight="1" x14ac:dyDescent="0.25">
      <c r="A4" s="11" t="s">
        <v>1</v>
      </c>
    </row>
    <row r="5" spans="1:256" ht="7.9" customHeight="1" x14ac:dyDescent="0.2"/>
    <row r="6" spans="1:256" ht="26.45" customHeight="1" x14ac:dyDescent="0.2">
      <c r="A6" s="73" t="s">
        <v>2</v>
      </c>
      <c r="B6" s="73"/>
      <c r="C6" s="73"/>
      <c r="D6" s="73"/>
      <c r="E6" s="73"/>
      <c r="F6" s="73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</row>
    <row r="7" spans="1:256" ht="7.9" customHeight="1" x14ac:dyDescent="0.2"/>
    <row r="8" spans="1:256" ht="15.75" x14ac:dyDescent="0.25">
      <c r="A8" s="12"/>
      <c r="B8" s="13" t="s">
        <v>3</v>
      </c>
      <c r="C8" s="14"/>
      <c r="D8" s="15"/>
      <c r="E8" s="15"/>
      <c r="F8" s="16"/>
    </row>
    <row r="9" spans="1:256" ht="26.1" customHeight="1" x14ac:dyDescent="0.2"/>
    <row r="10" spans="1:256" x14ac:dyDescent="0.2">
      <c r="A10" s="17" t="str">
        <f>ST_1_!A6</f>
        <v>ST1</v>
      </c>
      <c r="B10" s="17" t="str">
        <f>ST_1_!B6</f>
        <v>GROS-OEUVRE</v>
      </c>
      <c r="C10" s="71">
        <f>ST_1_!K82</f>
        <v>0</v>
      </c>
      <c r="D10" s="71"/>
      <c r="E10" s="71"/>
      <c r="F10" s="71"/>
    </row>
    <row r="11" spans="1:256" x14ac:dyDescent="0.2">
      <c r="A11"/>
      <c r="B11"/>
      <c r="C11"/>
      <c r="D11"/>
      <c r="E11"/>
      <c r="F11" s="18"/>
    </row>
    <row r="12" spans="1:256" x14ac:dyDescent="0.2">
      <c r="A12" s="17" t="str">
        <f>ST_2_!A6</f>
        <v>ST 2</v>
      </c>
      <c r="B12" s="17" t="str">
        <f>ST_2_!B6</f>
        <v>METALLERIE</v>
      </c>
      <c r="C12" s="71">
        <f>ST_2_!K46</f>
        <v>0</v>
      </c>
      <c r="D12" s="71"/>
      <c r="E12" s="71"/>
      <c r="F12" s="71"/>
    </row>
    <row r="14" spans="1:256" x14ac:dyDescent="0.2">
      <c r="A14" s="17" t="str">
        <f>ST_4_!A6</f>
        <v>ST 4</v>
      </c>
      <c r="B14" s="17" t="str">
        <f>ST_4_!B6</f>
        <v>COUVERTURE / ETANCHEITE</v>
      </c>
      <c r="C14" s="71">
        <f>ST_4_!K36</f>
        <v>0</v>
      </c>
      <c r="D14" s="71"/>
      <c r="E14" s="71"/>
      <c r="F14" s="71"/>
    </row>
    <row r="16" spans="1:256" x14ac:dyDescent="0.2">
      <c r="A16" s="17" t="str">
        <f>ST_3_!A6</f>
        <v>ST 3</v>
      </c>
      <c r="B16" s="17" t="str">
        <f>ST_3_!B6</f>
        <v>BARDAGES</v>
      </c>
      <c r="C16" s="71">
        <f>ST_3_!K24</f>
        <v>0</v>
      </c>
      <c r="D16" s="71"/>
      <c r="E16" s="71"/>
      <c r="F16" s="71"/>
    </row>
    <row r="18" spans="1:257" x14ac:dyDescent="0.2">
      <c r="A18" s="17" t="str">
        <f>ST_5_!A6</f>
        <v>ST 5</v>
      </c>
      <c r="B18" s="17" t="str">
        <f>ST_5_!B6</f>
        <v>MENUISERIES – PLATRERIE</v>
      </c>
      <c r="C18" s="71">
        <f>ST_5_!K37</f>
        <v>0</v>
      </c>
      <c r="D18" s="71"/>
      <c r="E18" s="71"/>
      <c r="F18" s="71"/>
    </row>
    <row r="20" spans="1:257" x14ac:dyDescent="0.2">
      <c r="A20" s="17" t="str">
        <f>ST_6_!A6</f>
        <v>ST 6</v>
      </c>
      <c r="B20" s="17" t="str">
        <f>ST_6_!B6</f>
        <v>CLOISONS PANNEAUX SANDWICH</v>
      </c>
      <c r="C20" s="71">
        <f>ST_6_!K18</f>
        <v>0</v>
      </c>
      <c r="D20" s="71"/>
      <c r="E20" s="71"/>
      <c r="F20" s="71"/>
    </row>
    <row r="21" spans="1:257" x14ac:dyDescent="0.2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</row>
    <row r="22" spans="1:257" x14ac:dyDescent="0.2">
      <c r="A22" s="17" t="str">
        <f>ST_7_!A6</f>
        <v>ST 7</v>
      </c>
      <c r="B22" s="17" t="str">
        <f>ST_7_!B6</f>
        <v>PEINTURE, REVETEMENTS MURAUX</v>
      </c>
      <c r="C22" s="71">
        <f>ST_7_!K33</f>
        <v>0</v>
      </c>
      <c r="D22" s="71"/>
      <c r="E22" s="71"/>
      <c r="F22" s="71"/>
      <c r="I22" s="19"/>
    </row>
    <row r="23" spans="1:257" x14ac:dyDescent="0.2">
      <c r="F23" s="20"/>
    </row>
    <row r="24" spans="1:257" x14ac:dyDescent="0.2">
      <c r="A24"/>
      <c r="B24"/>
      <c r="C24"/>
      <c r="D24"/>
      <c r="E24"/>
      <c r="F24"/>
    </row>
    <row r="25" spans="1:257" x14ac:dyDescent="0.2">
      <c r="A25" s="17" t="str">
        <f>ST_8_!A6</f>
        <v>ST 8</v>
      </c>
      <c r="B25" s="17" t="str">
        <f>ST_8_!B6</f>
        <v>VOIRIE, RESEAUX DIVERS</v>
      </c>
      <c r="C25" s="71">
        <f>ST_8_!K35</f>
        <v>0</v>
      </c>
      <c r="D25" s="71"/>
      <c r="E25" s="71"/>
      <c r="F25" s="71"/>
      <c r="I25" s="19"/>
    </row>
    <row r="26" spans="1:257" x14ac:dyDescent="0.2">
      <c r="A26"/>
      <c r="B26"/>
      <c r="C26"/>
      <c r="D26"/>
      <c r="E26"/>
      <c r="F26"/>
    </row>
    <row r="27" spans="1:257" ht="15.75" x14ac:dyDescent="0.25">
      <c r="A27" s="12"/>
      <c r="B27" s="21" t="s">
        <v>273</v>
      </c>
      <c r="C27" s="72">
        <f>SUM(C10:F26)</f>
        <v>0</v>
      </c>
      <c r="D27" s="72"/>
      <c r="E27" s="72"/>
      <c r="F27" s="72"/>
    </row>
    <row r="28" spans="1:257" ht="40.9" customHeight="1" x14ac:dyDescent="0.2"/>
    <row r="29" spans="1:257" x14ac:dyDescent="0.2">
      <c r="F29" s="20"/>
    </row>
  </sheetData>
  <mergeCells count="10">
    <mergeCell ref="C20:F20"/>
    <mergeCell ref="C22:F22"/>
    <mergeCell ref="C25:F25"/>
    <mergeCell ref="C27:F27"/>
    <mergeCell ref="A6:F6"/>
    <mergeCell ref="C10:F10"/>
    <mergeCell ref="C12:F12"/>
    <mergeCell ref="C14:F14"/>
    <mergeCell ref="C16:F16"/>
    <mergeCell ref="C18:F18"/>
  </mergeCells>
  <pageMargins left="0.44251968503937011" right="0.44251968503937011" top="0.77637795275590504" bottom="0.52204724409448811" header="0.48110236220472408" footer="0.32559055118110203"/>
  <pageSetup paperSize="0" scale="97" fitToWidth="0" fitToHeight="0" pageOrder="overThenDown" orientation="portrait" useFirstPageNumber="1" horizontalDpi="0" verticalDpi="0" copies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B84"/>
  <sheetViews>
    <sheetView workbookViewId="0">
      <selection activeCell="A2" sqref="A2"/>
    </sheetView>
  </sheetViews>
  <sheetFormatPr baseColWidth="10" defaultColWidth="11" defaultRowHeight="14.25" x14ac:dyDescent="0.2"/>
  <cols>
    <col min="1" max="1" width="7.125" style="6" customWidth="1"/>
    <col min="2" max="2" width="63.125" style="6" customWidth="1"/>
    <col min="3" max="3" width="6.75" style="9" customWidth="1"/>
    <col min="4" max="7" width="10.625" style="9" hidden="1" customWidth="1"/>
    <col min="8" max="9" width="10.625" style="10" customWidth="1"/>
    <col min="10" max="10" width="10.625" style="23" customWidth="1"/>
    <col min="11" max="11" width="18.375" style="23" customWidth="1"/>
    <col min="12" max="262" width="10.625" style="6" customWidth="1"/>
    <col min="263" max="1025" width="10.625" customWidth="1"/>
    <col min="1026" max="1026" width="11" customWidth="1"/>
  </cols>
  <sheetData>
    <row r="1" spans="1:11" ht="16.5" x14ac:dyDescent="0.25">
      <c r="A1" s="1" t="str">
        <f>RECAPITULATIF!A1</f>
        <v>SID RENNES NORD-OUEST – USID CHERBOURG</v>
      </c>
      <c r="B1" s="2"/>
      <c r="C1" s="3"/>
      <c r="D1" s="3"/>
      <c r="E1" s="3"/>
      <c r="F1" s="3"/>
      <c r="G1" s="3"/>
      <c r="H1" s="4"/>
      <c r="I1" s="4"/>
      <c r="J1" s="22"/>
      <c r="K1" s="22"/>
    </row>
    <row r="2" spans="1:11" x14ac:dyDescent="0.2">
      <c r="A2" s="7" t="str">
        <f>RECAPITULATIF!A2</f>
        <v>Construction d’une Plage de Manoeuvre  - Querqueville</v>
      </c>
      <c r="B2" s="8"/>
    </row>
    <row r="3" spans="1:11" ht="7.9" customHeight="1" x14ac:dyDescent="0.2"/>
    <row r="4" spans="1:11" x14ac:dyDescent="0.2">
      <c r="A4" s="8" t="str">
        <f>RECAPITULATIF!A4</f>
        <v>Cadre de bordereau – Hors démolitions Villa Cadiou / Enjouée</v>
      </c>
    </row>
    <row r="5" spans="1:11" ht="7.9" customHeight="1" x14ac:dyDescent="0.2"/>
    <row r="6" spans="1:11" x14ac:dyDescent="0.2">
      <c r="A6" s="24" t="s">
        <v>271</v>
      </c>
      <c r="B6" s="12" t="s">
        <v>272</v>
      </c>
      <c r="C6" s="14"/>
      <c r="D6" s="14"/>
      <c r="E6" s="14"/>
      <c r="F6" s="14"/>
      <c r="G6" s="14"/>
      <c r="H6" s="15"/>
      <c r="I6" s="15"/>
      <c r="J6" s="25"/>
      <c r="K6" s="25"/>
    </row>
    <row r="7" spans="1:11" ht="7.9" customHeight="1" x14ac:dyDescent="0.2"/>
    <row r="8" spans="1:11" ht="24" x14ac:dyDescent="0.2">
      <c r="A8" s="17"/>
      <c r="B8" s="17" t="s">
        <v>18</v>
      </c>
      <c r="C8" s="26" t="s">
        <v>19</v>
      </c>
      <c r="D8" s="27" t="s">
        <v>20</v>
      </c>
      <c r="E8" s="27" t="s">
        <v>21</v>
      </c>
      <c r="F8" s="27" t="s">
        <v>22</v>
      </c>
      <c r="G8" s="27" t="s">
        <v>23</v>
      </c>
      <c r="H8" s="70" t="s">
        <v>275</v>
      </c>
      <c r="I8" s="70" t="s">
        <v>274</v>
      </c>
      <c r="J8" s="28" t="s">
        <v>24</v>
      </c>
      <c r="K8" s="28" t="s">
        <v>25</v>
      </c>
    </row>
    <row r="9" spans="1:11" ht="7.9" customHeight="1" x14ac:dyDescent="0.2"/>
    <row r="10" spans="1:11" x14ac:dyDescent="0.2">
      <c r="A10" s="29" t="s">
        <v>26</v>
      </c>
      <c r="B10" s="29" t="s">
        <v>27</v>
      </c>
      <c r="C10" s="30"/>
      <c r="D10" s="30"/>
      <c r="E10" s="30"/>
      <c r="F10" s="30"/>
      <c r="G10" s="30"/>
      <c r="H10" s="31"/>
      <c r="I10" s="31"/>
      <c r="J10" s="32"/>
      <c r="K10" s="32"/>
    </row>
    <row r="11" spans="1:11" x14ac:dyDescent="0.2">
      <c r="A11" s="33"/>
      <c r="B11" s="33" t="s">
        <v>28</v>
      </c>
      <c r="C11" s="30"/>
      <c r="D11" s="30"/>
      <c r="E11" s="30"/>
      <c r="F11" s="30"/>
      <c r="G11" s="30"/>
      <c r="H11" s="31"/>
      <c r="I11" s="31"/>
      <c r="J11" s="32"/>
      <c r="K11" s="32"/>
    </row>
    <row r="12" spans="1:11" x14ac:dyDescent="0.2">
      <c r="A12" s="33"/>
      <c r="B12" s="34" t="s">
        <v>29</v>
      </c>
      <c r="C12" s="30" t="s">
        <v>30</v>
      </c>
      <c r="D12" s="30">
        <v>150</v>
      </c>
      <c r="E12" s="30">
        <v>1</v>
      </c>
      <c r="F12" s="30">
        <v>1</v>
      </c>
      <c r="G12" s="30">
        <v>1</v>
      </c>
      <c r="H12" s="31">
        <f>PRODUCT(D12:G12)</f>
        <v>150</v>
      </c>
      <c r="I12" s="31"/>
      <c r="J12" s="32"/>
      <c r="K12" s="32"/>
    </row>
    <row r="13" spans="1:11" x14ac:dyDescent="0.2">
      <c r="A13" s="33"/>
      <c r="B13" s="34" t="s">
        <v>31</v>
      </c>
      <c r="C13" s="30" t="s">
        <v>30</v>
      </c>
      <c r="D13" s="30">
        <v>150</v>
      </c>
      <c r="E13" s="30">
        <v>1</v>
      </c>
      <c r="F13" s="30">
        <v>1</v>
      </c>
      <c r="G13" s="30">
        <v>1</v>
      </c>
      <c r="H13" s="31">
        <f>PRODUCT(D13:G13)</f>
        <v>150</v>
      </c>
      <c r="I13" s="31"/>
      <c r="J13" s="32"/>
      <c r="K13" s="32"/>
    </row>
    <row r="14" spans="1:11" ht="15" x14ac:dyDescent="0.25">
      <c r="A14" s="33"/>
      <c r="B14" s="34" t="s">
        <v>32</v>
      </c>
      <c r="C14" s="30" t="s">
        <v>33</v>
      </c>
      <c r="D14" s="30">
        <v>1</v>
      </c>
      <c r="E14" s="30">
        <v>1</v>
      </c>
      <c r="F14" s="30">
        <v>1</v>
      </c>
      <c r="G14" s="30">
        <v>1</v>
      </c>
      <c r="H14" s="31">
        <v>8</v>
      </c>
      <c r="I14" s="31"/>
      <c r="J14" s="32"/>
      <c r="K14" s="32"/>
    </row>
    <row r="15" spans="1:11" x14ac:dyDescent="0.2">
      <c r="A15" s="33"/>
      <c r="B15" s="34" t="s">
        <v>34</v>
      </c>
      <c r="C15" s="30" t="s">
        <v>35</v>
      </c>
      <c r="D15" s="30">
        <v>1</v>
      </c>
      <c r="E15" s="30">
        <v>1</v>
      </c>
      <c r="F15" s="30">
        <v>1</v>
      </c>
      <c r="G15" s="30">
        <v>1</v>
      </c>
      <c r="H15" s="31">
        <f>PRODUCT(D15:G15)</f>
        <v>1</v>
      </c>
      <c r="I15" s="31"/>
      <c r="J15" s="32"/>
      <c r="K15" s="32"/>
    </row>
    <row r="16" spans="1:11" x14ac:dyDescent="0.2">
      <c r="A16" s="33"/>
      <c r="B16" s="34" t="s">
        <v>36</v>
      </c>
      <c r="C16" s="30" t="s">
        <v>35</v>
      </c>
      <c r="D16" s="30">
        <v>1</v>
      </c>
      <c r="E16" s="30">
        <v>1</v>
      </c>
      <c r="F16" s="30">
        <v>1</v>
      </c>
      <c r="G16" s="30">
        <v>1</v>
      </c>
      <c r="H16" s="31">
        <f>PRODUCT(D16:G16)</f>
        <v>1</v>
      </c>
      <c r="I16" s="31"/>
      <c r="J16" s="32"/>
      <c r="K16" s="32"/>
    </row>
    <row r="17" spans="1:13" x14ac:dyDescent="0.2">
      <c r="A17" s="33"/>
      <c r="B17" s="34" t="s">
        <v>37</v>
      </c>
      <c r="C17" s="30" t="s">
        <v>35</v>
      </c>
      <c r="D17" s="30"/>
      <c r="E17" s="30"/>
      <c r="F17" s="30"/>
      <c r="G17" s="30"/>
      <c r="H17" s="31">
        <v>1</v>
      </c>
      <c r="I17" s="31"/>
      <c r="J17" s="32"/>
      <c r="K17" s="32"/>
    </row>
    <row r="18" spans="1:13" x14ac:dyDescent="0.2">
      <c r="A18" s="33"/>
      <c r="B18" s="34" t="s">
        <v>38</v>
      </c>
      <c r="C18" s="30"/>
      <c r="D18" s="30"/>
      <c r="E18" s="30"/>
      <c r="F18" s="30"/>
      <c r="G18" s="30"/>
      <c r="H18" s="31"/>
      <c r="I18" s="31"/>
      <c r="J18" s="32"/>
      <c r="K18" s="32"/>
    </row>
    <row r="19" spans="1:13" x14ac:dyDescent="0.2">
      <c r="A19" s="33"/>
      <c r="B19" s="33" t="s">
        <v>39</v>
      </c>
      <c r="C19" s="30" t="s">
        <v>35</v>
      </c>
      <c r="D19" s="30">
        <v>1</v>
      </c>
      <c r="E19" s="30">
        <v>1</v>
      </c>
      <c r="F19" s="30">
        <v>1</v>
      </c>
      <c r="G19" s="30">
        <v>1</v>
      </c>
      <c r="H19" s="31">
        <f>PRODUCT(D19:G19)</f>
        <v>1</v>
      </c>
      <c r="I19" s="31"/>
      <c r="J19" s="32"/>
      <c r="K19" s="32"/>
    </row>
    <row r="20" spans="1:13" x14ac:dyDescent="0.2">
      <c r="A20" s="33"/>
      <c r="B20" s="33" t="s">
        <v>40</v>
      </c>
      <c r="C20" s="30" t="s">
        <v>35</v>
      </c>
      <c r="D20" s="30">
        <v>1</v>
      </c>
      <c r="E20" s="30">
        <v>1</v>
      </c>
      <c r="F20" s="30">
        <v>1</v>
      </c>
      <c r="G20" s="30">
        <v>1</v>
      </c>
      <c r="H20" s="31">
        <f>PRODUCT(D20:G20)</f>
        <v>1</v>
      </c>
      <c r="I20" s="31"/>
      <c r="J20" s="32"/>
      <c r="K20" s="32"/>
      <c r="M20" s="35"/>
    </row>
    <row r="21" spans="1:13" x14ac:dyDescent="0.2">
      <c r="A21" s="33"/>
      <c r="B21" s="33"/>
      <c r="C21" s="30"/>
      <c r="D21" s="30"/>
      <c r="E21" s="30"/>
      <c r="F21" s="30"/>
      <c r="G21" s="30"/>
      <c r="H21" s="31"/>
      <c r="I21" s="31"/>
      <c r="J21" s="32"/>
      <c r="K21" s="32"/>
    </row>
    <row r="22" spans="1:13" x14ac:dyDescent="0.2">
      <c r="A22" s="29" t="s">
        <v>41</v>
      </c>
      <c r="B22" s="29" t="s">
        <v>42</v>
      </c>
      <c r="C22" s="30"/>
      <c r="D22" s="30"/>
      <c r="E22" s="30"/>
      <c r="F22" s="30"/>
      <c r="G22" s="30"/>
      <c r="H22" s="31"/>
      <c r="I22" s="31"/>
      <c r="J22" s="32"/>
      <c r="K22" s="32"/>
    </row>
    <row r="23" spans="1:13" x14ac:dyDescent="0.2">
      <c r="A23" s="33"/>
      <c r="B23" s="33" t="s">
        <v>43</v>
      </c>
      <c r="C23" s="30" t="s">
        <v>30</v>
      </c>
      <c r="D23" s="30">
        <v>40</v>
      </c>
      <c r="E23" s="30">
        <v>1</v>
      </c>
      <c r="F23" s="30">
        <v>1</v>
      </c>
      <c r="G23" s="30">
        <v>1</v>
      </c>
      <c r="H23" s="31">
        <f>PRODUCT(D23:G23)</f>
        <v>40</v>
      </c>
      <c r="I23" s="31"/>
      <c r="J23" s="32"/>
      <c r="K23" s="32"/>
    </row>
    <row r="24" spans="1:13" x14ac:dyDescent="0.2">
      <c r="A24" s="33"/>
      <c r="B24" s="33" t="s">
        <v>44</v>
      </c>
      <c r="C24" s="30" t="s">
        <v>30</v>
      </c>
      <c r="D24" s="30">
        <v>80</v>
      </c>
      <c r="E24" s="30">
        <v>1</v>
      </c>
      <c r="F24" s="30">
        <v>1</v>
      </c>
      <c r="G24" s="30">
        <v>1</v>
      </c>
      <c r="H24" s="31">
        <f>PRODUCT(D24:G24)</f>
        <v>80</v>
      </c>
      <c r="I24" s="31"/>
      <c r="J24" s="32"/>
      <c r="K24" s="32"/>
    </row>
    <row r="25" spans="1:13" x14ac:dyDescent="0.2">
      <c r="A25" s="33"/>
      <c r="B25" s="33" t="s">
        <v>45</v>
      </c>
      <c r="C25" s="30" t="s">
        <v>30</v>
      </c>
      <c r="D25" s="30">
        <v>8</v>
      </c>
      <c r="E25" s="30">
        <v>1</v>
      </c>
      <c r="F25" s="30">
        <v>1</v>
      </c>
      <c r="G25" s="30">
        <v>1</v>
      </c>
      <c r="H25" s="31">
        <f>PRODUCT(D25:G25)</f>
        <v>8</v>
      </c>
      <c r="I25" s="31"/>
      <c r="J25" s="32"/>
      <c r="K25" s="32"/>
    </row>
    <row r="26" spans="1:13" x14ac:dyDescent="0.2">
      <c r="A26" s="33"/>
      <c r="B26" s="33" t="s">
        <v>46</v>
      </c>
      <c r="C26" s="30" t="s">
        <v>30</v>
      </c>
      <c r="D26" s="30">
        <v>50</v>
      </c>
      <c r="E26" s="30">
        <v>1</v>
      </c>
      <c r="F26" s="30">
        <v>1</v>
      </c>
      <c r="G26" s="30">
        <v>1</v>
      </c>
      <c r="H26" s="31">
        <f>PRODUCT(D26:G26)</f>
        <v>50</v>
      </c>
      <c r="I26" s="31"/>
      <c r="J26" s="32"/>
      <c r="K26" s="32"/>
    </row>
    <row r="27" spans="1:13" x14ac:dyDescent="0.2">
      <c r="A27" s="33" t="s">
        <v>47</v>
      </c>
      <c r="B27" s="33" t="s">
        <v>48</v>
      </c>
      <c r="C27" s="30" t="s">
        <v>19</v>
      </c>
      <c r="D27" s="30">
        <v>6</v>
      </c>
      <c r="E27" s="30">
        <v>1</v>
      </c>
      <c r="F27" s="30">
        <v>1</v>
      </c>
      <c r="G27" s="30">
        <v>1</v>
      </c>
      <c r="H27" s="31">
        <f>PRODUCT(D27:G27)</f>
        <v>6</v>
      </c>
      <c r="I27" s="31"/>
      <c r="J27" s="32"/>
      <c r="K27" s="32"/>
    </row>
    <row r="28" spans="1:13" x14ac:dyDescent="0.2">
      <c r="A28" s="33"/>
      <c r="B28" s="33"/>
      <c r="C28" s="30"/>
      <c r="D28" s="30"/>
      <c r="E28" s="30"/>
      <c r="F28" s="30"/>
      <c r="G28" s="30"/>
      <c r="H28" s="31"/>
      <c r="I28" s="31"/>
      <c r="J28" s="32"/>
      <c r="K28" s="32"/>
    </row>
    <row r="29" spans="1:13" x14ac:dyDescent="0.2">
      <c r="A29" s="36" t="s">
        <v>49</v>
      </c>
      <c r="B29" s="29" t="s">
        <v>50</v>
      </c>
      <c r="C29" s="37"/>
      <c r="D29" s="37"/>
      <c r="E29" s="37"/>
      <c r="F29" s="37"/>
      <c r="G29" s="37"/>
      <c r="H29" s="31"/>
      <c r="I29" s="31"/>
      <c r="J29" s="32"/>
      <c r="K29" s="32"/>
    </row>
    <row r="30" spans="1:13" x14ac:dyDescent="0.2">
      <c r="A30" s="33" t="s">
        <v>51</v>
      </c>
      <c r="B30" s="33" t="s">
        <v>52</v>
      </c>
      <c r="C30" s="30" t="s">
        <v>35</v>
      </c>
      <c r="D30" s="30">
        <v>1</v>
      </c>
      <c r="E30" s="30">
        <v>1</v>
      </c>
      <c r="F30" s="30">
        <v>1</v>
      </c>
      <c r="G30" s="30">
        <v>1</v>
      </c>
      <c r="H30" s="31">
        <f>PRODUCT(D30:G30)</f>
        <v>1</v>
      </c>
      <c r="I30" s="31"/>
      <c r="J30" s="32"/>
      <c r="K30" s="32"/>
    </row>
    <row r="31" spans="1:13" x14ac:dyDescent="0.2">
      <c r="A31" s="33"/>
      <c r="B31" s="38"/>
      <c r="C31" s="30"/>
      <c r="D31" s="30"/>
      <c r="E31" s="30"/>
      <c r="F31" s="30"/>
      <c r="G31" s="30"/>
      <c r="H31" s="31"/>
      <c r="I31" s="31"/>
      <c r="J31" s="32"/>
      <c r="K31" s="32"/>
    </row>
    <row r="32" spans="1:13" x14ac:dyDescent="0.2">
      <c r="A32" s="29" t="s">
        <v>53</v>
      </c>
      <c r="B32" s="39" t="s">
        <v>54</v>
      </c>
      <c r="C32" s="30"/>
      <c r="D32" s="30"/>
      <c r="E32" s="30"/>
      <c r="F32" s="30"/>
      <c r="G32" s="30"/>
      <c r="H32" s="31"/>
      <c r="I32" s="31"/>
      <c r="J32" s="32"/>
      <c r="K32" s="32"/>
    </row>
    <row r="33" spans="1:262" x14ac:dyDescent="0.2">
      <c r="A33" s="33" t="s">
        <v>55</v>
      </c>
      <c r="B33" s="38" t="s">
        <v>56</v>
      </c>
      <c r="C33" s="30" t="s">
        <v>35</v>
      </c>
      <c r="D33" s="30"/>
      <c r="E33" s="30"/>
      <c r="F33" s="30"/>
      <c r="G33" s="30"/>
      <c r="H33" s="31"/>
      <c r="I33" s="31"/>
      <c r="J33" s="32"/>
      <c r="K33" s="32"/>
    </row>
    <row r="34" spans="1:262" x14ac:dyDescent="0.2">
      <c r="A34" s="33" t="s">
        <v>57</v>
      </c>
      <c r="B34" s="38" t="s">
        <v>58</v>
      </c>
      <c r="C34" s="30" t="s">
        <v>59</v>
      </c>
      <c r="D34" s="30">
        <f>(G35+G37*(1.2*1.2)+G38*2)*2</f>
        <v>57.76</v>
      </c>
      <c r="E34" s="30">
        <v>1</v>
      </c>
      <c r="F34" s="30">
        <v>1</v>
      </c>
      <c r="G34" s="30">
        <v>1</v>
      </c>
      <c r="H34" s="31">
        <v>60</v>
      </c>
      <c r="I34" s="31"/>
      <c r="J34" s="32"/>
      <c r="K34" s="32"/>
    </row>
    <row r="35" spans="1:262" x14ac:dyDescent="0.2">
      <c r="A35" s="33" t="s">
        <v>60</v>
      </c>
      <c r="B35" s="33" t="s">
        <v>61</v>
      </c>
      <c r="C35" s="30" t="s">
        <v>23</v>
      </c>
      <c r="D35" s="30">
        <v>1</v>
      </c>
      <c r="E35" s="30">
        <v>1</v>
      </c>
      <c r="F35" s="30">
        <v>1</v>
      </c>
      <c r="G35" s="30">
        <v>18</v>
      </c>
      <c r="H35" s="31">
        <f t="shared" ref="H35:H40" si="0">PRODUCT(D35:G35)</f>
        <v>18</v>
      </c>
      <c r="I35" s="31"/>
      <c r="J35" s="32"/>
      <c r="K35" s="32"/>
    </row>
    <row r="36" spans="1:262" s="41" customFormat="1" ht="15" x14ac:dyDescent="0.25">
      <c r="A36" s="29"/>
      <c r="B36" s="33" t="s">
        <v>62</v>
      </c>
      <c r="C36" s="30" t="s">
        <v>63</v>
      </c>
      <c r="D36" s="30">
        <f>55*1.2</f>
        <v>66</v>
      </c>
      <c r="E36" s="30">
        <v>1</v>
      </c>
      <c r="F36" s="30">
        <v>1</v>
      </c>
      <c r="G36" s="30">
        <v>1</v>
      </c>
      <c r="H36" s="31">
        <f t="shared" si="0"/>
        <v>66</v>
      </c>
      <c r="I36" s="31"/>
      <c r="J36" s="32"/>
      <c r="K36" s="32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0"/>
      <c r="AS36" s="40"/>
      <c r="AT36" s="40"/>
      <c r="AU36" s="40"/>
      <c r="AV36" s="40"/>
      <c r="AW36" s="40"/>
      <c r="AX36" s="40"/>
      <c r="AY36" s="40"/>
      <c r="AZ36" s="40"/>
      <c r="BA36" s="40"/>
      <c r="BB36" s="40"/>
      <c r="BC36" s="40"/>
      <c r="BD36" s="40"/>
      <c r="BE36" s="40"/>
      <c r="BF36" s="40"/>
      <c r="BG36" s="40"/>
      <c r="BH36" s="40"/>
      <c r="BI36" s="40"/>
      <c r="BJ36" s="40"/>
      <c r="BK36" s="40"/>
      <c r="BL36" s="40"/>
      <c r="BM36" s="40"/>
      <c r="BN36" s="40"/>
      <c r="BO36" s="40"/>
      <c r="BP36" s="40"/>
      <c r="BQ36" s="40"/>
      <c r="BR36" s="40"/>
      <c r="BS36" s="40"/>
      <c r="BT36" s="40"/>
      <c r="BU36" s="40"/>
      <c r="BV36" s="40"/>
      <c r="BW36" s="40"/>
      <c r="BX36" s="40"/>
      <c r="BY36" s="40"/>
      <c r="BZ36" s="40"/>
      <c r="CA36" s="40"/>
      <c r="CB36" s="40"/>
      <c r="CC36" s="40"/>
      <c r="CD36" s="40"/>
      <c r="CE36" s="40"/>
      <c r="CF36" s="40"/>
      <c r="CG36" s="40"/>
      <c r="CH36" s="40"/>
      <c r="CI36" s="40"/>
      <c r="CJ36" s="40"/>
      <c r="CK36" s="40"/>
      <c r="CL36" s="40"/>
      <c r="CM36" s="40"/>
      <c r="CN36" s="40"/>
      <c r="CO36" s="40"/>
      <c r="CP36" s="40"/>
      <c r="CQ36" s="40"/>
      <c r="CR36" s="40"/>
      <c r="CS36" s="40"/>
      <c r="CT36" s="40"/>
      <c r="CU36" s="40"/>
      <c r="CV36" s="40"/>
      <c r="CW36" s="40"/>
      <c r="CX36" s="40"/>
      <c r="CY36" s="40"/>
      <c r="CZ36" s="40"/>
      <c r="DA36" s="40"/>
      <c r="DB36" s="40"/>
      <c r="DC36" s="40"/>
      <c r="DD36" s="40"/>
      <c r="DE36" s="40"/>
      <c r="DF36" s="40"/>
      <c r="DG36" s="40"/>
      <c r="DH36" s="40"/>
      <c r="DI36" s="40"/>
      <c r="DJ36" s="40"/>
      <c r="DK36" s="40"/>
      <c r="DL36" s="40"/>
      <c r="DM36" s="40"/>
      <c r="DN36" s="40"/>
      <c r="DO36" s="40"/>
      <c r="DP36" s="40"/>
      <c r="DQ36" s="40"/>
      <c r="DR36" s="40"/>
      <c r="DS36" s="40"/>
      <c r="DT36" s="40"/>
      <c r="DU36" s="40"/>
      <c r="DV36" s="40"/>
      <c r="DW36" s="40"/>
      <c r="DX36" s="40"/>
      <c r="DY36" s="40"/>
      <c r="DZ36" s="40"/>
      <c r="EA36" s="40"/>
      <c r="EB36" s="40"/>
      <c r="EC36" s="40"/>
      <c r="ED36" s="40"/>
      <c r="EE36" s="40"/>
      <c r="EF36" s="40"/>
      <c r="EG36" s="40"/>
      <c r="EH36" s="40"/>
      <c r="EI36" s="40"/>
      <c r="EJ36" s="40"/>
      <c r="EK36" s="40"/>
      <c r="EL36" s="40"/>
      <c r="EM36" s="40"/>
      <c r="EN36" s="40"/>
      <c r="EO36" s="40"/>
      <c r="EP36" s="40"/>
      <c r="EQ36" s="40"/>
      <c r="ER36" s="40"/>
      <c r="ES36" s="40"/>
      <c r="ET36" s="40"/>
      <c r="EU36" s="40"/>
      <c r="EV36" s="40"/>
      <c r="EW36" s="40"/>
      <c r="EX36" s="40"/>
      <c r="EY36" s="40"/>
      <c r="EZ36" s="40"/>
      <c r="FA36" s="40"/>
      <c r="FB36" s="40"/>
      <c r="FC36" s="40"/>
      <c r="FD36" s="40"/>
      <c r="FE36" s="40"/>
      <c r="FF36" s="40"/>
      <c r="FG36" s="40"/>
      <c r="FH36" s="40"/>
      <c r="FI36" s="40"/>
      <c r="FJ36" s="40"/>
      <c r="FK36" s="40"/>
      <c r="FL36" s="40"/>
      <c r="FM36" s="40"/>
      <c r="FN36" s="40"/>
      <c r="FO36" s="40"/>
      <c r="FP36" s="40"/>
      <c r="FQ36" s="40"/>
      <c r="FR36" s="40"/>
      <c r="FS36" s="40"/>
      <c r="FT36" s="40"/>
      <c r="FU36" s="40"/>
      <c r="FV36" s="40"/>
      <c r="FW36" s="40"/>
      <c r="FX36" s="40"/>
      <c r="FY36" s="40"/>
      <c r="FZ36" s="40"/>
      <c r="GA36" s="40"/>
      <c r="GB36" s="40"/>
      <c r="GC36" s="40"/>
      <c r="GD36" s="40"/>
      <c r="GE36" s="40"/>
      <c r="GF36" s="40"/>
      <c r="GG36" s="40"/>
      <c r="GH36" s="40"/>
      <c r="GI36" s="40"/>
      <c r="GJ36" s="40"/>
      <c r="GK36" s="40"/>
      <c r="GL36" s="40"/>
      <c r="GM36" s="40"/>
      <c r="GN36" s="40"/>
      <c r="GO36" s="40"/>
      <c r="GP36" s="40"/>
      <c r="GQ36" s="40"/>
      <c r="GR36" s="40"/>
      <c r="GS36" s="40"/>
      <c r="GT36" s="40"/>
      <c r="GU36" s="40"/>
      <c r="GV36" s="40"/>
      <c r="GW36" s="40"/>
      <c r="GX36" s="40"/>
      <c r="GY36" s="40"/>
      <c r="GZ36" s="40"/>
      <c r="HA36" s="40"/>
      <c r="HB36" s="40"/>
      <c r="HC36" s="40"/>
      <c r="HD36" s="40"/>
      <c r="HE36" s="40"/>
      <c r="HF36" s="40"/>
      <c r="HG36" s="40"/>
      <c r="HH36" s="40"/>
      <c r="HI36" s="40"/>
      <c r="HJ36" s="40"/>
      <c r="HK36" s="40"/>
      <c r="HL36" s="40"/>
      <c r="HM36" s="40"/>
      <c r="HN36" s="40"/>
      <c r="HO36" s="40"/>
      <c r="HP36" s="40"/>
      <c r="HQ36" s="40"/>
      <c r="HR36" s="40"/>
      <c r="HS36" s="40"/>
      <c r="HT36" s="40"/>
      <c r="HU36" s="40"/>
      <c r="HV36" s="40"/>
      <c r="HW36" s="40"/>
      <c r="HX36" s="40"/>
      <c r="HY36" s="40"/>
      <c r="HZ36" s="40"/>
      <c r="IA36" s="40"/>
      <c r="IB36" s="40"/>
      <c r="IC36" s="40"/>
      <c r="ID36" s="40"/>
      <c r="IE36" s="40"/>
      <c r="IF36" s="40"/>
      <c r="IG36" s="40"/>
      <c r="IH36" s="40"/>
      <c r="II36" s="40"/>
      <c r="IJ36" s="40"/>
      <c r="IK36" s="40"/>
      <c r="IL36" s="40"/>
      <c r="IM36" s="40"/>
      <c r="IN36" s="40"/>
      <c r="IO36" s="40"/>
      <c r="IP36" s="40"/>
      <c r="IQ36" s="40"/>
      <c r="IR36" s="40"/>
      <c r="IS36" s="40"/>
      <c r="IT36" s="40"/>
      <c r="IU36" s="40"/>
      <c r="IV36" s="40"/>
      <c r="IW36" s="40"/>
      <c r="IX36" s="40"/>
      <c r="IY36" s="40"/>
      <c r="IZ36" s="40"/>
      <c r="JA36" s="40"/>
      <c r="JB36" s="40"/>
    </row>
    <row r="37" spans="1:262" x14ac:dyDescent="0.2">
      <c r="A37" s="33"/>
      <c r="B37" s="33" t="s">
        <v>64</v>
      </c>
      <c r="C37" s="30" t="s">
        <v>23</v>
      </c>
      <c r="D37" s="30">
        <v>1</v>
      </c>
      <c r="E37" s="30">
        <v>1</v>
      </c>
      <c r="F37" s="30">
        <v>1</v>
      </c>
      <c r="G37" s="30">
        <v>2</v>
      </c>
      <c r="H37" s="31">
        <f t="shared" si="0"/>
        <v>2</v>
      </c>
      <c r="I37" s="31"/>
      <c r="J37" s="32"/>
      <c r="K37" s="32"/>
    </row>
    <row r="38" spans="1:262" x14ac:dyDescent="0.2">
      <c r="A38" s="33"/>
      <c r="B38" s="33" t="s">
        <v>65</v>
      </c>
      <c r="C38" s="30" t="s">
        <v>23</v>
      </c>
      <c r="D38" s="30">
        <v>1</v>
      </c>
      <c r="E38" s="30">
        <v>1</v>
      </c>
      <c r="F38" s="30">
        <v>1</v>
      </c>
      <c r="G38" s="30">
        <v>4</v>
      </c>
      <c r="H38" s="31">
        <f t="shared" si="0"/>
        <v>4</v>
      </c>
      <c r="I38" s="31"/>
      <c r="J38" s="32"/>
      <c r="K38" s="32"/>
    </row>
    <row r="39" spans="1:262" s="41" customFormat="1" ht="15" x14ac:dyDescent="0.25">
      <c r="A39" s="33" t="s">
        <v>66</v>
      </c>
      <c r="B39" s="33" t="s">
        <v>67</v>
      </c>
      <c r="C39" s="30" t="s">
        <v>30</v>
      </c>
      <c r="D39" s="30">
        <f>55+7</f>
        <v>62</v>
      </c>
      <c r="E39" s="30">
        <v>1</v>
      </c>
      <c r="F39" s="30">
        <v>1</v>
      </c>
      <c r="G39" s="30">
        <v>1</v>
      </c>
      <c r="H39" s="31">
        <f t="shared" si="0"/>
        <v>62</v>
      </c>
      <c r="I39" s="31"/>
      <c r="J39" s="32"/>
      <c r="K39" s="32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0"/>
      <c r="BH39" s="40"/>
      <c r="BI39" s="40"/>
      <c r="BJ39" s="40"/>
      <c r="BK39" s="40"/>
      <c r="BL39" s="40"/>
      <c r="BM39" s="40"/>
      <c r="BN39" s="40"/>
      <c r="BO39" s="40"/>
      <c r="BP39" s="40"/>
      <c r="BQ39" s="40"/>
      <c r="BR39" s="40"/>
      <c r="BS39" s="40"/>
      <c r="BT39" s="40"/>
      <c r="BU39" s="40"/>
      <c r="BV39" s="40"/>
      <c r="BW39" s="40"/>
      <c r="BX39" s="40"/>
      <c r="BY39" s="40"/>
      <c r="BZ39" s="40"/>
      <c r="CA39" s="40"/>
      <c r="CB39" s="40"/>
      <c r="CC39" s="40"/>
      <c r="CD39" s="40"/>
      <c r="CE39" s="40"/>
      <c r="CF39" s="40"/>
      <c r="CG39" s="40"/>
      <c r="CH39" s="40"/>
      <c r="CI39" s="40"/>
      <c r="CJ39" s="40"/>
      <c r="CK39" s="40"/>
      <c r="CL39" s="40"/>
      <c r="CM39" s="40"/>
      <c r="CN39" s="40"/>
      <c r="CO39" s="40"/>
      <c r="CP39" s="40"/>
      <c r="CQ39" s="40"/>
      <c r="CR39" s="40"/>
      <c r="CS39" s="40"/>
      <c r="CT39" s="40"/>
      <c r="CU39" s="40"/>
      <c r="CV39" s="40"/>
      <c r="CW39" s="40"/>
      <c r="CX39" s="40"/>
      <c r="CY39" s="40"/>
      <c r="CZ39" s="40"/>
      <c r="DA39" s="40"/>
      <c r="DB39" s="40"/>
      <c r="DC39" s="40"/>
      <c r="DD39" s="40"/>
      <c r="DE39" s="40"/>
      <c r="DF39" s="40"/>
      <c r="DG39" s="40"/>
      <c r="DH39" s="40"/>
      <c r="DI39" s="40"/>
      <c r="DJ39" s="40"/>
      <c r="DK39" s="40"/>
      <c r="DL39" s="40"/>
      <c r="DM39" s="40"/>
      <c r="DN39" s="40"/>
      <c r="DO39" s="40"/>
      <c r="DP39" s="40"/>
      <c r="DQ39" s="40"/>
      <c r="DR39" s="40"/>
      <c r="DS39" s="40"/>
      <c r="DT39" s="40"/>
      <c r="DU39" s="40"/>
      <c r="DV39" s="40"/>
      <c r="DW39" s="40"/>
      <c r="DX39" s="40"/>
      <c r="DY39" s="40"/>
      <c r="DZ39" s="40"/>
      <c r="EA39" s="40"/>
      <c r="EB39" s="40"/>
      <c r="EC39" s="40"/>
      <c r="ED39" s="40"/>
      <c r="EE39" s="40"/>
      <c r="EF39" s="40"/>
      <c r="EG39" s="40"/>
      <c r="EH39" s="40"/>
      <c r="EI39" s="40"/>
      <c r="EJ39" s="40"/>
      <c r="EK39" s="40"/>
      <c r="EL39" s="40"/>
      <c r="EM39" s="40"/>
      <c r="EN39" s="40"/>
      <c r="EO39" s="40"/>
      <c r="EP39" s="40"/>
      <c r="EQ39" s="40"/>
      <c r="ER39" s="40"/>
      <c r="ES39" s="40"/>
      <c r="ET39" s="40"/>
      <c r="EU39" s="40"/>
      <c r="EV39" s="40"/>
      <c r="EW39" s="40"/>
      <c r="EX39" s="40"/>
      <c r="EY39" s="40"/>
      <c r="EZ39" s="40"/>
      <c r="FA39" s="40"/>
      <c r="FB39" s="40"/>
      <c r="FC39" s="40"/>
      <c r="FD39" s="40"/>
      <c r="FE39" s="40"/>
      <c r="FF39" s="40"/>
      <c r="FG39" s="40"/>
      <c r="FH39" s="40"/>
      <c r="FI39" s="40"/>
      <c r="FJ39" s="40"/>
      <c r="FK39" s="40"/>
      <c r="FL39" s="40"/>
      <c r="FM39" s="40"/>
      <c r="FN39" s="40"/>
      <c r="FO39" s="40"/>
      <c r="FP39" s="40"/>
      <c r="FQ39" s="40"/>
      <c r="FR39" s="40"/>
      <c r="FS39" s="40"/>
      <c r="FT39" s="40"/>
      <c r="FU39" s="40"/>
      <c r="FV39" s="40"/>
      <c r="FW39" s="40"/>
      <c r="FX39" s="40"/>
      <c r="FY39" s="40"/>
      <c r="FZ39" s="40"/>
      <c r="GA39" s="40"/>
      <c r="GB39" s="40"/>
      <c r="GC39" s="40"/>
      <c r="GD39" s="40"/>
      <c r="GE39" s="40"/>
      <c r="GF39" s="40"/>
      <c r="GG39" s="40"/>
      <c r="GH39" s="40"/>
      <c r="GI39" s="40"/>
      <c r="GJ39" s="40"/>
      <c r="GK39" s="40"/>
      <c r="GL39" s="40"/>
      <c r="GM39" s="40"/>
      <c r="GN39" s="40"/>
      <c r="GO39" s="40"/>
      <c r="GP39" s="40"/>
      <c r="GQ39" s="40"/>
      <c r="GR39" s="40"/>
      <c r="GS39" s="40"/>
      <c r="GT39" s="40"/>
      <c r="GU39" s="40"/>
      <c r="GV39" s="40"/>
      <c r="GW39" s="40"/>
      <c r="GX39" s="40"/>
      <c r="GY39" s="40"/>
      <c r="GZ39" s="40"/>
      <c r="HA39" s="40"/>
      <c r="HB39" s="40"/>
      <c r="HC39" s="40"/>
      <c r="HD39" s="40"/>
      <c r="HE39" s="40"/>
      <c r="HF39" s="40"/>
      <c r="HG39" s="40"/>
      <c r="HH39" s="40"/>
      <c r="HI39" s="40"/>
      <c r="HJ39" s="40"/>
      <c r="HK39" s="40"/>
      <c r="HL39" s="40"/>
      <c r="HM39" s="40"/>
      <c r="HN39" s="40"/>
      <c r="HO39" s="40"/>
      <c r="HP39" s="40"/>
      <c r="HQ39" s="40"/>
      <c r="HR39" s="40"/>
      <c r="HS39" s="40"/>
      <c r="HT39" s="40"/>
      <c r="HU39" s="40"/>
      <c r="HV39" s="40"/>
      <c r="HW39" s="40"/>
      <c r="HX39" s="40"/>
      <c r="HY39" s="40"/>
      <c r="HZ39" s="40"/>
      <c r="IA39" s="40"/>
      <c r="IB39" s="40"/>
      <c r="IC39" s="40"/>
      <c r="ID39" s="40"/>
      <c r="IE39" s="40"/>
      <c r="IF39" s="40"/>
      <c r="IG39" s="40"/>
      <c r="IH39" s="40"/>
      <c r="II39" s="40"/>
      <c r="IJ39" s="40"/>
      <c r="IK39" s="40"/>
      <c r="IL39" s="40"/>
      <c r="IM39" s="40"/>
      <c r="IN39" s="40"/>
      <c r="IO39" s="40"/>
      <c r="IP39" s="40"/>
      <c r="IQ39" s="40"/>
      <c r="IR39" s="40"/>
      <c r="IS39" s="40"/>
      <c r="IT39" s="40"/>
      <c r="IU39" s="40"/>
      <c r="IV39" s="40"/>
      <c r="IW39" s="40"/>
      <c r="IX39" s="40"/>
      <c r="IY39" s="40"/>
      <c r="IZ39" s="40"/>
      <c r="JA39" s="40"/>
      <c r="JB39" s="40"/>
    </row>
    <row r="40" spans="1:262" s="41" customFormat="1" ht="15" x14ac:dyDescent="0.25">
      <c r="A40" s="29"/>
      <c r="B40" s="33" t="s">
        <v>68</v>
      </c>
      <c r="C40" s="30" t="s">
        <v>30</v>
      </c>
      <c r="D40" s="30">
        <v>7</v>
      </c>
      <c r="E40" s="30">
        <v>1</v>
      </c>
      <c r="F40" s="30">
        <v>1</v>
      </c>
      <c r="G40" s="30">
        <v>1</v>
      </c>
      <c r="H40" s="31">
        <f t="shared" si="0"/>
        <v>7</v>
      </c>
      <c r="I40" s="31"/>
      <c r="J40" s="32"/>
      <c r="K40" s="32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  <c r="AP40" s="40"/>
      <c r="AQ40" s="40"/>
      <c r="AR40" s="40"/>
      <c r="AS40" s="40"/>
      <c r="AT40" s="40"/>
      <c r="AU40" s="40"/>
      <c r="AV40" s="40"/>
      <c r="AW40" s="40"/>
      <c r="AX40" s="40"/>
      <c r="AY40" s="40"/>
      <c r="AZ40" s="40"/>
      <c r="BA40" s="40"/>
      <c r="BB40" s="40"/>
      <c r="BC40" s="40"/>
      <c r="BD40" s="40"/>
      <c r="BE40" s="40"/>
      <c r="BF40" s="40"/>
      <c r="BG40" s="40"/>
      <c r="BH40" s="40"/>
      <c r="BI40" s="40"/>
      <c r="BJ40" s="40"/>
      <c r="BK40" s="40"/>
      <c r="BL40" s="40"/>
      <c r="BM40" s="40"/>
      <c r="BN40" s="40"/>
      <c r="BO40" s="40"/>
      <c r="BP40" s="40"/>
      <c r="BQ40" s="40"/>
      <c r="BR40" s="40"/>
      <c r="BS40" s="40"/>
      <c r="BT40" s="40"/>
      <c r="BU40" s="40"/>
      <c r="BV40" s="40"/>
      <c r="BW40" s="40"/>
      <c r="BX40" s="40"/>
      <c r="BY40" s="40"/>
      <c r="BZ40" s="40"/>
      <c r="CA40" s="40"/>
      <c r="CB40" s="40"/>
      <c r="CC40" s="40"/>
      <c r="CD40" s="40"/>
      <c r="CE40" s="40"/>
      <c r="CF40" s="40"/>
      <c r="CG40" s="40"/>
      <c r="CH40" s="40"/>
      <c r="CI40" s="40"/>
      <c r="CJ40" s="40"/>
      <c r="CK40" s="40"/>
      <c r="CL40" s="40"/>
      <c r="CM40" s="40"/>
      <c r="CN40" s="40"/>
      <c r="CO40" s="40"/>
      <c r="CP40" s="40"/>
      <c r="CQ40" s="40"/>
      <c r="CR40" s="40"/>
      <c r="CS40" s="40"/>
      <c r="CT40" s="40"/>
      <c r="CU40" s="40"/>
      <c r="CV40" s="40"/>
      <c r="CW40" s="40"/>
      <c r="CX40" s="40"/>
      <c r="CY40" s="40"/>
      <c r="CZ40" s="40"/>
      <c r="DA40" s="40"/>
      <c r="DB40" s="40"/>
      <c r="DC40" s="40"/>
      <c r="DD40" s="40"/>
      <c r="DE40" s="40"/>
      <c r="DF40" s="40"/>
      <c r="DG40" s="40"/>
      <c r="DH40" s="40"/>
      <c r="DI40" s="40"/>
      <c r="DJ40" s="40"/>
      <c r="DK40" s="40"/>
      <c r="DL40" s="40"/>
      <c r="DM40" s="40"/>
      <c r="DN40" s="40"/>
      <c r="DO40" s="40"/>
      <c r="DP40" s="40"/>
      <c r="DQ40" s="40"/>
      <c r="DR40" s="40"/>
      <c r="DS40" s="40"/>
      <c r="DT40" s="40"/>
      <c r="DU40" s="40"/>
      <c r="DV40" s="40"/>
      <c r="DW40" s="40"/>
      <c r="DX40" s="40"/>
      <c r="DY40" s="40"/>
      <c r="DZ40" s="40"/>
      <c r="EA40" s="40"/>
      <c r="EB40" s="40"/>
      <c r="EC40" s="40"/>
      <c r="ED40" s="40"/>
      <c r="EE40" s="40"/>
      <c r="EF40" s="40"/>
      <c r="EG40" s="40"/>
      <c r="EH40" s="40"/>
      <c r="EI40" s="40"/>
      <c r="EJ40" s="40"/>
      <c r="EK40" s="40"/>
      <c r="EL40" s="40"/>
      <c r="EM40" s="40"/>
      <c r="EN40" s="40"/>
      <c r="EO40" s="40"/>
      <c r="EP40" s="40"/>
      <c r="EQ40" s="40"/>
      <c r="ER40" s="40"/>
      <c r="ES40" s="40"/>
      <c r="ET40" s="40"/>
      <c r="EU40" s="40"/>
      <c r="EV40" s="40"/>
      <c r="EW40" s="40"/>
      <c r="EX40" s="40"/>
      <c r="EY40" s="40"/>
      <c r="EZ40" s="40"/>
      <c r="FA40" s="40"/>
      <c r="FB40" s="40"/>
      <c r="FC40" s="40"/>
      <c r="FD40" s="40"/>
      <c r="FE40" s="40"/>
      <c r="FF40" s="40"/>
      <c r="FG40" s="40"/>
      <c r="FH40" s="40"/>
      <c r="FI40" s="40"/>
      <c r="FJ40" s="40"/>
      <c r="FK40" s="40"/>
      <c r="FL40" s="40"/>
      <c r="FM40" s="40"/>
      <c r="FN40" s="40"/>
      <c r="FO40" s="40"/>
      <c r="FP40" s="40"/>
      <c r="FQ40" s="40"/>
      <c r="FR40" s="40"/>
      <c r="FS40" s="40"/>
      <c r="FT40" s="40"/>
      <c r="FU40" s="40"/>
      <c r="FV40" s="40"/>
      <c r="FW40" s="40"/>
      <c r="FX40" s="40"/>
      <c r="FY40" s="40"/>
      <c r="FZ40" s="40"/>
      <c r="GA40" s="40"/>
      <c r="GB40" s="40"/>
      <c r="GC40" s="40"/>
      <c r="GD40" s="40"/>
      <c r="GE40" s="40"/>
      <c r="GF40" s="40"/>
      <c r="GG40" s="40"/>
      <c r="GH40" s="40"/>
      <c r="GI40" s="40"/>
      <c r="GJ40" s="40"/>
      <c r="GK40" s="40"/>
      <c r="GL40" s="40"/>
      <c r="GM40" s="40"/>
      <c r="GN40" s="40"/>
      <c r="GO40" s="40"/>
      <c r="GP40" s="40"/>
      <c r="GQ40" s="40"/>
      <c r="GR40" s="40"/>
      <c r="GS40" s="40"/>
      <c r="GT40" s="40"/>
      <c r="GU40" s="40"/>
      <c r="GV40" s="40"/>
      <c r="GW40" s="40"/>
      <c r="GX40" s="40"/>
      <c r="GY40" s="40"/>
      <c r="GZ40" s="40"/>
      <c r="HA40" s="40"/>
      <c r="HB40" s="40"/>
      <c r="HC40" s="40"/>
      <c r="HD40" s="40"/>
      <c r="HE40" s="40"/>
      <c r="HF40" s="40"/>
      <c r="HG40" s="40"/>
      <c r="HH40" s="40"/>
      <c r="HI40" s="40"/>
      <c r="HJ40" s="40"/>
      <c r="HK40" s="40"/>
      <c r="HL40" s="40"/>
      <c r="HM40" s="40"/>
      <c r="HN40" s="40"/>
      <c r="HO40" s="40"/>
      <c r="HP40" s="40"/>
      <c r="HQ40" s="40"/>
      <c r="HR40" s="40"/>
      <c r="HS40" s="40"/>
      <c r="HT40" s="40"/>
      <c r="HU40" s="40"/>
      <c r="HV40" s="40"/>
      <c r="HW40" s="40"/>
      <c r="HX40" s="40"/>
      <c r="HY40" s="40"/>
      <c r="HZ40" s="40"/>
      <c r="IA40" s="40"/>
      <c r="IB40" s="40"/>
      <c r="IC40" s="40"/>
      <c r="ID40" s="40"/>
      <c r="IE40" s="40"/>
      <c r="IF40" s="40"/>
      <c r="IG40" s="40"/>
      <c r="IH40" s="40"/>
      <c r="II40" s="40"/>
      <c r="IJ40" s="40"/>
      <c r="IK40" s="40"/>
      <c r="IL40" s="40"/>
      <c r="IM40" s="40"/>
      <c r="IN40" s="40"/>
      <c r="IO40" s="40"/>
      <c r="IP40" s="40"/>
      <c r="IQ40" s="40"/>
      <c r="IR40" s="40"/>
      <c r="IS40" s="40"/>
      <c r="IT40" s="40"/>
      <c r="IU40" s="40"/>
      <c r="IV40" s="40"/>
      <c r="IW40" s="40"/>
      <c r="IX40" s="40"/>
      <c r="IY40" s="40"/>
      <c r="IZ40" s="40"/>
      <c r="JA40" s="40"/>
      <c r="JB40" s="40"/>
    </row>
    <row r="41" spans="1:262" x14ac:dyDescent="0.2">
      <c r="A41" s="33"/>
      <c r="B41" s="33"/>
      <c r="C41" s="30"/>
      <c r="D41" s="30"/>
      <c r="E41" s="30"/>
      <c r="F41" s="30"/>
      <c r="G41" s="30"/>
      <c r="H41" s="31"/>
      <c r="I41" s="31"/>
      <c r="J41" s="32"/>
      <c r="K41" s="32"/>
    </row>
    <row r="42" spans="1:262" x14ac:dyDescent="0.2">
      <c r="A42" s="29" t="s">
        <v>69</v>
      </c>
      <c r="B42" s="29" t="s">
        <v>70</v>
      </c>
      <c r="C42" s="30"/>
      <c r="D42" s="30"/>
      <c r="E42" s="30"/>
      <c r="F42" s="30"/>
      <c r="G42" s="30"/>
      <c r="H42" s="31"/>
      <c r="I42" s="31"/>
      <c r="J42" s="32"/>
      <c r="K42" s="32"/>
    </row>
    <row r="43" spans="1:262" ht="24" x14ac:dyDescent="0.2">
      <c r="A43" s="33"/>
      <c r="B43" s="42" t="s">
        <v>71</v>
      </c>
      <c r="C43" s="30" t="s">
        <v>63</v>
      </c>
      <c r="D43" s="30">
        <v>171</v>
      </c>
      <c r="E43" s="30">
        <v>1</v>
      </c>
      <c r="F43" s="30">
        <v>1</v>
      </c>
      <c r="G43" s="30">
        <v>1</v>
      </c>
      <c r="H43" s="31">
        <f>PRODUCT(D43:G43)</f>
        <v>171</v>
      </c>
      <c r="I43" s="31"/>
      <c r="J43" s="32"/>
      <c r="K43" s="32"/>
    </row>
    <row r="44" spans="1:262" x14ac:dyDescent="0.2">
      <c r="A44" s="33"/>
      <c r="B44" s="42" t="s">
        <v>72</v>
      </c>
      <c r="C44" s="30" t="s">
        <v>63</v>
      </c>
      <c r="D44" s="30">
        <v>171</v>
      </c>
      <c r="E44" s="30">
        <v>1</v>
      </c>
      <c r="F44" s="30">
        <v>1</v>
      </c>
      <c r="G44" s="30">
        <v>1</v>
      </c>
      <c r="H44" s="31">
        <f>PRODUCT(D44:G44)</f>
        <v>171</v>
      </c>
      <c r="I44" s="31"/>
      <c r="J44" s="32"/>
      <c r="K44" s="32"/>
    </row>
    <row r="45" spans="1:262" x14ac:dyDescent="0.2">
      <c r="A45" s="33"/>
      <c r="B45" s="33"/>
      <c r="C45" s="30"/>
      <c r="D45" s="30"/>
      <c r="E45" s="30"/>
      <c r="F45" s="30"/>
      <c r="G45" s="30"/>
      <c r="H45" s="31"/>
      <c r="I45" s="31"/>
      <c r="J45" s="32"/>
      <c r="K45" s="32"/>
    </row>
    <row r="46" spans="1:262" x14ac:dyDescent="0.2">
      <c r="A46" s="29" t="s">
        <v>73</v>
      </c>
      <c r="B46" s="29" t="s">
        <v>74</v>
      </c>
      <c r="C46" s="30"/>
      <c r="D46" s="30"/>
      <c r="E46" s="30"/>
      <c r="F46" s="30"/>
      <c r="G46" s="30"/>
      <c r="H46" s="31"/>
      <c r="I46" s="31"/>
      <c r="J46" s="32"/>
      <c r="K46" s="32"/>
    </row>
    <row r="47" spans="1:262" x14ac:dyDescent="0.2">
      <c r="A47" s="33" t="s">
        <v>75</v>
      </c>
      <c r="B47" s="33" t="s">
        <v>76</v>
      </c>
      <c r="C47" s="30" t="s">
        <v>63</v>
      </c>
      <c r="D47" s="30">
        <v>34</v>
      </c>
      <c r="E47" s="30">
        <v>3.5</v>
      </c>
      <c r="F47" s="30">
        <v>1</v>
      </c>
      <c r="G47" s="30">
        <v>1</v>
      </c>
      <c r="H47" s="31">
        <f>PRODUCT(D47:G47)</f>
        <v>119</v>
      </c>
      <c r="I47" s="31"/>
      <c r="J47" s="32"/>
      <c r="K47" s="32"/>
    </row>
    <row r="48" spans="1:262" x14ac:dyDescent="0.2">
      <c r="A48" s="33" t="s">
        <v>66</v>
      </c>
      <c r="B48" s="33" t="s">
        <v>77</v>
      </c>
      <c r="C48" s="30" t="s">
        <v>59</v>
      </c>
      <c r="D48" s="30">
        <f>0.2</f>
        <v>0.2</v>
      </c>
      <c r="E48" s="30">
        <v>0.2</v>
      </c>
      <c r="F48" s="30">
        <v>3</v>
      </c>
      <c r="G48" s="30">
        <v>12</v>
      </c>
      <c r="H48" s="31">
        <f>PRODUCT(D48:G48)</f>
        <v>1.4400000000000004</v>
      </c>
      <c r="I48" s="31"/>
      <c r="J48" s="32"/>
      <c r="K48" s="32"/>
    </row>
    <row r="49" spans="1:13" x14ac:dyDescent="0.2">
      <c r="A49" s="33"/>
      <c r="B49" s="33" t="s">
        <v>78</v>
      </c>
      <c r="C49" s="30" t="s">
        <v>59</v>
      </c>
      <c r="D49" s="30">
        <v>0.2</v>
      </c>
      <c r="E49" s="30">
        <v>0.55000000000000004</v>
      </c>
      <c r="F49" s="30">
        <v>40</v>
      </c>
      <c r="G49" s="30">
        <v>1</v>
      </c>
      <c r="H49" s="31">
        <f>PRODUCT(D49:G49)</f>
        <v>4.4000000000000004</v>
      </c>
      <c r="I49" s="31"/>
      <c r="J49" s="32"/>
      <c r="K49" s="32"/>
      <c r="M49" s="35"/>
    </row>
    <row r="50" spans="1:13" x14ac:dyDescent="0.2">
      <c r="A50" s="29"/>
      <c r="B50" s="33" t="s">
        <v>79</v>
      </c>
      <c r="C50" s="30" t="s">
        <v>63</v>
      </c>
      <c r="D50" s="30">
        <v>1</v>
      </c>
      <c r="E50" s="30">
        <v>3</v>
      </c>
      <c r="F50" s="30">
        <v>14</v>
      </c>
      <c r="G50" s="30">
        <v>1</v>
      </c>
      <c r="H50" s="31">
        <f>PRODUCT(D50:G50)</f>
        <v>42</v>
      </c>
      <c r="I50" s="31"/>
      <c r="J50" s="32"/>
      <c r="K50" s="32"/>
    </row>
    <row r="51" spans="1:13" x14ac:dyDescent="0.2">
      <c r="A51" s="29"/>
      <c r="B51" s="33"/>
      <c r="C51" s="30"/>
      <c r="D51" s="30"/>
      <c r="E51" s="30"/>
      <c r="F51" s="30"/>
      <c r="G51" s="30"/>
      <c r="H51" s="31"/>
      <c r="I51" s="31"/>
      <c r="J51" s="32"/>
      <c r="K51" s="32"/>
    </row>
    <row r="52" spans="1:13" x14ac:dyDescent="0.2">
      <c r="A52" s="29" t="s">
        <v>73</v>
      </c>
      <c r="B52" s="29" t="s">
        <v>80</v>
      </c>
      <c r="C52" s="30"/>
      <c r="D52" s="30"/>
      <c r="E52" s="30"/>
      <c r="F52" s="30"/>
      <c r="G52" s="30"/>
      <c r="H52" s="31"/>
      <c r="I52" s="31"/>
      <c r="J52" s="32"/>
      <c r="K52" s="32"/>
    </row>
    <row r="53" spans="1:13" x14ac:dyDescent="0.2">
      <c r="A53" s="33" t="s">
        <v>66</v>
      </c>
      <c r="B53" s="33" t="s">
        <v>81</v>
      </c>
      <c r="C53" s="30" t="s">
        <v>59</v>
      </c>
      <c r="D53" s="30">
        <v>0.2</v>
      </c>
      <c r="E53" s="30">
        <v>0.2</v>
      </c>
      <c r="F53" s="30">
        <v>3</v>
      </c>
      <c r="G53" s="30">
        <v>8</v>
      </c>
      <c r="H53" s="31">
        <f>PRODUCT(D53:G53)</f>
        <v>0.96000000000000019</v>
      </c>
      <c r="I53" s="31"/>
      <c r="J53" s="32"/>
      <c r="K53" s="32"/>
    </row>
    <row r="54" spans="1:13" x14ac:dyDescent="0.2">
      <c r="A54" s="33"/>
      <c r="B54" s="33" t="s">
        <v>82</v>
      </c>
      <c r="C54" s="30" t="s">
        <v>59</v>
      </c>
      <c r="D54" s="30">
        <v>0.2</v>
      </c>
      <c r="E54" s="30">
        <v>0.5</v>
      </c>
      <c r="F54" s="30">
        <v>41</v>
      </c>
      <c r="G54" s="30">
        <v>1</v>
      </c>
      <c r="H54" s="31">
        <f>PRODUCT(D54:G54)</f>
        <v>4.1000000000000005</v>
      </c>
      <c r="I54" s="31"/>
      <c r="J54" s="32"/>
      <c r="K54" s="32"/>
    </row>
    <row r="55" spans="1:13" x14ac:dyDescent="0.2">
      <c r="A55" s="29"/>
      <c r="B55" s="33" t="s">
        <v>79</v>
      </c>
      <c r="C55" s="30" t="s">
        <v>59</v>
      </c>
      <c r="D55" s="30">
        <v>1</v>
      </c>
      <c r="E55" s="30">
        <v>3</v>
      </c>
      <c r="F55" s="30">
        <v>14</v>
      </c>
      <c r="G55" s="30">
        <v>1</v>
      </c>
      <c r="H55" s="31">
        <f>PRODUCT(D55:G55)</f>
        <v>42</v>
      </c>
      <c r="I55" s="31"/>
      <c r="J55" s="32"/>
      <c r="K55" s="32"/>
    </row>
    <row r="56" spans="1:13" x14ac:dyDescent="0.2">
      <c r="A56" s="29"/>
      <c r="B56" s="33"/>
      <c r="C56" s="30"/>
      <c r="D56" s="30"/>
      <c r="E56" s="30"/>
      <c r="F56" s="30"/>
      <c r="G56" s="30"/>
      <c r="H56" s="31"/>
      <c r="I56" s="31"/>
      <c r="J56" s="32"/>
      <c r="K56" s="32"/>
    </row>
    <row r="57" spans="1:13" x14ac:dyDescent="0.2">
      <c r="A57" s="33" t="s">
        <v>83</v>
      </c>
      <c r="B57" s="29" t="s">
        <v>84</v>
      </c>
      <c r="C57" s="30"/>
      <c r="D57" s="30"/>
      <c r="E57" s="30"/>
      <c r="F57" s="30"/>
      <c r="G57" s="30"/>
      <c r="H57" s="31"/>
      <c r="I57" s="31"/>
      <c r="J57" s="32"/>
      <c r="K57" s="32"/>
    </row>
    <row r="58" spans="1:13" x14ac:dyDescent="0.2">
      <c r="A58" s="33"/>
      <c r="B58" s="33" t="s">
        <v>85</v>
      </c>
      <c r="C58" s="30" t="s">
        <v>63</v>
      </c>
      <c r="D58" s="30">
        <v>171</v>
      </c>
      <c r="E58" s="30">
        <v>1</v>
      </c>
      <c r="F58" s="30">
        <v>1</v>
      </c>
      <c r="G58" s="30">
        <v>1</v>
      </c>
      <c r="H58" s="31">
        <f>PRODUCT(D58:G58)</f>
        <v>171</v>
      </c>
      <c r="I58" s="31"/>
      <c r="J58" s="32"/>
      <c r="K58" s="32"/>
    </row>
    <row r="59" spans="1:13" x14ac:dyDescent="0.2">
      <c r="A59" s="33"/>
      <c r="B59" s="33" t="s">
        <v>86</v>
      </c>
      <c r="C59" s="30" t="s">
        <v>63</v>
      </c>
      <c r="D59" s="30">
        <v>71</v>
      </c>
      <c r="E59" s="30">
        <v>1</v>
      </c>
      <c r="F59" s="30">
        <v>1</v>
      </c>
      <c r="G59" s="30">
        <v>1</v>
      </c>
      <c r="H59" s="31">
        <f>PRODUCT(D59:G59)</f>
        <v>71</v>
      </c>
      <c r="I59" s="31"/>
      <c r="J59" s="32"/>
      <c r="K59" s="32"/>
    </row>
    <row r="60" spans="1:13" x14ac:dyDescent="0.2">
      <c r="A60" s="33"/>
      <c r="B60" s="33" t="s">
        <v>72</v>
      </c>
      <c r="C60" s="30" t="s">
        <v>63</v>
      </c>
      <c r="D60" s="30">
        <f>D58-D59</f>
        <v>100</v>
      </c>
      <c r="E60" s="30">
        <v>1</v>
      </c>
      <c r="F60" s="30">
        <v>1</v>
      </c>
      <c r="G60" s="30">
        <v>1</v>
      </c>
      <c r="H60" s="31">
        <f>PRODUCT(D60:G60)</f>
        <v>100</v>
      </c>
      <c r="I60" s="31"/>
      <c r="J60" s="32"/>
      <c r="K60" s="32"/>
    </row>
    <row r="61" spans="1:13" x14ac:dyDescent="0.2">
      <c r="A61" s="33"/>
      <c r="B61" s="33"/>
      <c r="C61" s="30"/>
      <c r="D61" s="30"/>
      <c r="E61" s="30"/>
      <c r="F61" s="30"/>
      <c r="G61" s="30"/>
      <c r="H61" s="31"/>
      <c r="I61" s="31"/>
      <c r="J61" s="32"/>
      <c r="K61" s="32"/>
    </row>
    <row r="62" spans="1:13" x14ac:dyDescent="0.2">
      <c r="A62" s="33" t="s">
        <v>83</v>
      </c>
      <c r="B62" s="29" t="s">
        <v>87</v>
      </c>
      <c r="C62" s="30"/>
      <c r="D62" s="30"/>
      <c r="E62" s="30"/>
      <c r="F62" s="30"/>
      <c r="G62" s="30"/>
      <c r="H62" s="31"/>
      <c r="I62" s="31"/>
      <c r="J62" s="32"/>
      <c r="K62" s="32"/>
    </row>
    <row r="63" spans="1:13" x14ac:dyDescent="0.2">
      <c r="A63" s="33"/>
      <c r="B63" s="33" t="s">
        <v>88</v>
      </c>
      <c r="C63" s="30" t="s">
        <v>63</v>
      </c>
      <c r="D63" s="30">
        <v>100</v>
      </c>
      <c r="E63" s="30">
        <v>1</v>
      </c>
      <c r="F63" s="30">
        <v>1</v>
      </c>
      <c r="G63" s="30">
        <v>1</v>
      </c>
      <c r="H63" s="31">
        <f>PRODUCT(D63:G63)</f>
        <v>100</v>
      </c>
      <c r="I63" s="31"/>
      <c r="J63" s="32"/>
      <c r="K63" s="32"/>
    </row>
    <row r="64" spans="1:13" x14ac:dyDescent="0.2">
      <c r="A64" s="43"/>
      <c r="B64" s="33" t="s">
        <v>86</v>
      </c>
      <c r="C64" s="30" t="s">
        <v>63</v>
      </c>
      <c r="D64" s="30">
        <v>100</v>
      </c>
      <c r="E64" s="30">
        <v>1</v>
      </c>
      <c r="F64" s="30">
        <v>1</v>
      </c>
      <c r="G64" s="30">
        <v>1</v>
      </c>
      <c r="H64" s="31">
        <f>PRODUCT(D64:G64)</f>
        <v>100</v>
      </c>
      <c r="I64" s="31"/>
      <c r="J64" s="32"/>
      <c r="K64" s="32"/>
    </row>
    <row r="65" spans="1:11" x14ac:dyDescent="0.2">
      <c r="A65" s="33"/>
      <c r="B65" s="33"/>
      <c r="C65" s="30"/>
      <c r="D65" s="30"/>
      <c r="E65" s="30"/>
      <c r="F65" s="30"/>
      <c r="G65" s="30"/>
      <c r="H65" s="31"/>
      <c r="I65" s="31"/>
      <c r="J65" s="32"/>
      <c r="K65" s="32"/>
    </row>
    <row r="66" spans="1:11" x14ac:dyDescent="0.2">
      <c r="A66" s="33" t="s">
        <v>89</v>
      </c>
      <c r="B66" s="29" t="s">
        <v>90</v>
      </c>
      <c r="C66" s="30"/>
      <c r="D66" s="30"/>
      <c r="E66" s="30"/>
      <c r="F66" s="30"/>
      <c r="G66" s="30"/>
      <c r="H66" s="31"/>
      <c r="I66" s="31"/>
      <c r="J66" s="32"/>
      <c r="K66" s="32"/>
    </row>
    <row r="67" spans="1:11" x14ac:dyDescent="0.2">
      <c r="A67" s="33"/>
      <c r="B67" s="33" t="s">
        <v>91</v>
      </c>
      <c r="C67" s="30" t="s">
        <v>30</v>
      </c>
      <c r="D67" s="30"/>
      <c r="E67" s="30"/>
      <c r="F67" s="30"/>
      <c r="G67" s="30"/>
      <c r="H67" s="31">
        <v>22</v>
      </c>
      <c r="I67" s="31"/>
      <c r="J67" s="32"/>
      <c r="K67" s="32"/>
    </row>
    <row r="68" spans="1:11" x14ac:dyDescent="0.2">
      <c r="A68" s="33"/>
      <c r="B68" s="33" t="s">
        <v>92</v>
      </c>
      <c r="C68" s="30" t="s">
        <v>30</v>
      </c>
      <c r="D68" s="30"/>
      <c r="E68" s="30"/>
      <c r="F68" s="30"/>
      <c r="G68" s="30"/>
      <c r="H68" s="31">
        <v>53</v>
      </c>
      <c r="I68" s="31"/>
      <c r="J68" s="32"/>
      <c r="K68" s="32"/>
    </row>
    <row r="69" spans="1:11" x14ac:dyDescent="0.2">
      <c r="A69" s="33"/>
      <c r="B69" s="33" t="s">
        <v>93</v>
      </c>
      <c r="C69" s="30" t="s">
        <v>30</v>
      </c>
      <c r="D69" s="30"/>
      <c r="E69" s="30"/>
      <c r="F69" s="30"/>
      <c r="G69" s="30"/>
      <c r="H69" s="31">
        <v>40</v>
      </c>
      <c r="I69" s="31"/>
      <c r="J69" s="32"/>
      <c r="K69" s="32"/>
    </row>
    <row r="70" spans="1:11" x14ac:dyDescent="0.2">
      <c r="A70" s="33"/>
      <c r="B70" s="33"/>
      <c r="C70" s="30"/>
      <c r="D70" s="30"/>
      <c r="E70" s="30"/>
      <c r="F70" s="30"/>
      <c r="G70" s="30"/>
      <c r="H70" s="31"/>
      <c r="I70" s="31"/>
      <c r="J70" s="32"/>
      <c r="K70" s="32"/>
    </row>
    <row r="71" spans="1:11" x14ac:dyDescent="0.2">
      <c r="A71" s="33" t="s">
        <v>94</v>
      </c>
      <c r="B71" s="29" t="s">
        <v>95</v>
      </c>
      <c r="C71" s="30"/>
      <c r="D71" s="30"/>
      <c r="E71" s="30"/>
      <c r="F71" s="30"/>
      <c r="G71" s="30"/>
      <c r="H71" s="31"/>
      <c r="I71" s="31"/>
      <c r="J71" s="32"/>
      <c r="K71" s="32"/>
    </row>
    <row r="72" spans="1:11" x14ac:dyDescent="0.2">
      <c r="A72" s="29"/>
      <c r="B72" s="33" t="s">
        <v>96</v>
      </c>
      <c r="C72" s="30" t="s">
        <v>97</v>
      </c>
      <c r="D72" s="30">
        <v>1</v>
      </c>
      <c r="E72" s="30">
        <v>1</v>
      </c>
      <c r="F72" s="30">
        <v>1</v>
      </c>
      <c r="G72" s="30">
        <v>1</v>
      </c>
      <c r="H72" s="31">
        <f>PRODUCT(D72:G72)</f>
        <v>1</v>
      </c>
      <c r="I72" s="31"/>
      <c r="J72" s="32"/>
      <c r="K72" s="32"/>
    </row>
    <row r="73" spans="1:11" x14ac:dyDescent="0.2">
      <c r="A73" s="29"/>
      <c r="B73" s="33" t="s">
        <v>98</v>
      </c>
      <c r="C73" s="30" t="s">
        <v>97</v>
      </c>
      <c r="D73" s="30">
        <v>1</v>
      </c>
      <c r="E73" s="30">
        <v>1</v>
      </c>
      <c r="F73" s="30">
        <v>1</v>
      </c>
      <c r="G73" s="30">
        <v>1</v>
      </c>
      <c r="H73" s="31">
        <f>PRODUCT(D73:G73)</f>
        <v>1</v>
      </c>
      <c r="I73" s="31"/>
      <c r="J73" s="32"/>
      <c r="K73" s="32"/>
    </row>
    <row r="74" spans="1:11" x14ac:dyDescent="0.2">
      <c r="A74" s="29"/>
      <c r="B74" s="33" t="s">
        <v>99</v>
      </c>
      <c r="C74" s="30" t="s">
        <v>97</v>
      </c>
      <c r="D74" s="30">
        <v>1</v>
      </c>
      <c r="E74" s="30">
        <v>1</v>
      </c>
      <c r="F74" s="30">
        <v>1</v>
      </c>
      <c r="G74" s="30">
        <v>1</v>
      </c>
      <c r="H74" s="31">
        <f>PRODUCT(D74:G74)</f>
        <v>1</v>
      </c>
      <c r="I74" s="31"/>
      <c r="J74" s="32"/>
      <c r="K74" s="32"/>
    </row>
    <row r="75" spans="1:11" x14ac:dyDescent="0.2">
      <c r="A75" s="33"/>
      <c r="B75" s="33"/>
      <c r="C75" s="30"/>
      <c r="D75" s="30"/>
      <c r="E75" s="30"/>
      <c r="F75" s="30"/>
      <c r="G75" s="30"/>
      <c r="H75" s="31"/>
      <c r="I75" s="31"/>
      <c r="J75" s="32"/>
      <c r="K75" s="32"/>
    </row>
    <row r="76" spans="1:11" x14ac:dyDescent="0.2">
      <c r="A76" s="29" t="s">
        <v>100</v>
      </c>
      <c r="B76" s="29" t="s">
        <v>101</v>
      </c>
      <c r="C76" s="30"/>
      <c r="D76" s="30"/>
      <c r="E76" s="30"/>
      <c r="F76" s="30"/>
      <c r="G76" s="30"/>
      <c r="H76" s="31"/>
      <c r="I76" s="31"/>
      <c r="J76" s="32"/>
      <c r="K76" s="32"/>
    </row>
    <row r="77" spans="1:11" x14ac:dyDescent="0.2">
      <c r="A77" s="33" t="s">
        <v>102</v>
      </c>
      <c r="B77" s="33" t="s">
        <v>103</v>
      </c>
      <c r="C77" s="30" t="s">
        <v>97</v>
      </c>
      <c r="D77" s="30">
        <v>1</v>
      </c>
      <c r="E77" s="30">
        <v>1</v>
      </c>
      <c r="F77" s="30">
        <v>1</v>
      </c>
      <c r="G77" s="30">
        <v>1</v>
      </c>
      <c r="H77" s="31">
        <f>PRODUCT(D77:G77)</f>
        <v>1</v>
      </c>
      <c r="I77" s="31"/>
      <c r="J77" s="32"/>
      <c r="K77" s="32"/>
    </row>
    <row r="78" spans="1:11" x14ac:dyDescent="0.2">
      <c r="A78" s="33" t="s">
        <v>104</v>
      </c>
      <c r="B78" s="33" t="s">
        <v>105</v>
      </c>
      <c r="C78" s="30" t="s">
        <v>97</v>
      </c>
      <c r="D78" s="30">
        <v>1</v>
      </c>
      <c r="E78" s="30">
        <v>1</v>
      </c>
      <c r="F78" s="30">
        <v>1</v>
      </c>
      <c r="G78" s="30">
        <v>1</v>
      </c>
      <c r="H78" s="31">
        <f>PRODUCT(D78:G78)</f>
        <v>1</v>
      </c>
      <c r="I78" s="31"/>
      <c r="J78" s="32"/>
      <c r="K78" s="32"/>
    </row>
    <row r="79" spans="1:11" x14ac:dyDescent="0.2">
      <c r="A79" s="33"/>
      <c r="B79" s="33"/>
      <c r="C79" s="30"/>
      <c r="D79" s="30"/>
      <c r="E79" s="30"/>
      <c r="F79" s="30"/>
      <c r="G79" s="30"/>
      <c r="H79" s="31"/>
      <c r="I79" s="31"/>
      <c r="J79" s="32"/>
      <c r="K79" s="32"/>
    </row>
    <row r="80" spans="1:11" x14ac:dyDescent="0.2">
      <c r="A80" s="29" t="s">
        <v>106</v>
      </c>
      <c r="B80" s="29" t="s">
        <v>107</v>
      </c>
      <c r="C80" s="30" t="s">
        <v>63</v>
      </c>
      <c r="D80" s="30">
        <f>H78*2</f>
        <v>2</v>
      </c>
      <c r="E80" s="30">
        <v>1</v>
      </c>
      <c r="F80" s="30">
        <v>1</v>
      </c>
      <c r="G80" s="30">
        <v>1</v>
      </c>
      <c r="H80" s="31">
        <f>4*32*2</f>
        <v>256</v>
      </c>
      <c r="I80" s="31"/>
      <c r="J80" s="32"/>
      <c r="K80" s="32"/>
    </row>
    <row r="82" spans="1:11" ht="17.100000000000001" customHeight="1" x14ac:dyDescent="0.2">
      <c r="A82" s="44"/>
      <c r="B82" s="45" t="s">
        <v>108</v>
      </c>
      <c r="C82" s="45"/>
      <c r="D82" s="45"/>
      <c r="E82" s="45"/>
      <c r="F82" s="45"/>
      <c r="G82" s="45"/>
      <c r="H82" s="46"/>
      <c r="I82" s="67"/>
      <c r="J82" s="47"/>
      <c r="K82" s="48">
        <f>SUM(K10:K81)</f>
        <v>0</v>
      </c>
    </row>
    <row r="83" spans="1:11" ht="17.100000000000001" customHeight="1" x14ac:dyDescent="0.2">
      <c r="A83" s="49"/>
      <c r="B83" s="50" t="s">
        <v>109</v>
      </c>
      <c r="C83" s="51"/>
      <c r="D83" s="51"/>
      <c r="E83" s="51"/>
      <c r="F83" s="51"/>
      <c r="G83" s="51"/>
      <c r="H83" s="52"/>
      <c r="I83" s="68"/>
      <c r="K83" s="53">
        <f>K82*0.2</f>
        <v>0</v>
      </c>
    </row>
    <row r="84" spans="1:11" ht="17.100000000000001" customHeight="1" x14ac:dyDescent="0.2">
      <c r="A84" s="54"/>
      <c r="B84" s="55" t="s">
        <v>110</v>
      </c>
      <c r="C84" s="55"/>
      <c r="D84" s="55"/>
      <c r="E84" s="55"/>
      <c r="F84" s="55"/>
      <c r="G84" s="55"/>
      <c r="H84" s="56"/>
      <c r="I84" s="69"/>
      <c r="J84" s="57"/>
      <c r="K84" s="58">
        <f>K82+K83</f>
        <v>0</v>
      </c>
    </row>
  </sheetData>
  <pageMargins left="0.4334645669291341" right="0.4334645669291341" top="0.57086614173228289" bottom="0.47204724409448801" header="0.27559055118110198" footer="0.27559055118110198"/>
  <pageSetup paperSize="0" fitToWidth="0" fitToHeight="0" pageOrder="overThenDown" orientation="portrait" horizontalDpi="0" verticalDpi="0" copies="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B59"/>
  <sheetViews>
    <sheetView workbookViewId="0">
      <selection activeCell="B3" sqref="B3"/>
    </sheetView>
  </sheetViews>
  <sheetFormatPr baseColWidth="10" defaultColWidth="11" defaultRowHeight="14.25" x14ac:dyDescent="0.2"/>
  <cols>
    <col min="1" max="1" width="7.125" style="6" customWidth="1"/>
    <col min="2" max="2" width="63.125" style="6" customWidth="1"/>
    <col min="3" max="3" width="6.75" style="9" customWidth="1"/>
    <col min="4" max="7" width="10.625" style="9" hidden="1" customWidth="1"/>
    <col min="8" max="9" width="10.625" style="10" customWidth="1"/>
    <col min="10" max="10" width="10.625" style="23" customWidth="1"/>
    <col min="11" max="11" width="18.375" style="23" customWidth="1"/>
    <col min="12" max="262" width="10.625" style="6" customWidth="1"/>
    <col min="263" max="263" width="11" customWidth="1"/>
  </cols>
  <sheetData>
    <row r="1" spans="1:11" ht="16.5" x14ac:dyDescent="0.25">
      <c r="A1" s="1" t="str">
        <f>ST_1_!A1</f>
        <v>SID RENNES NORD-OUEST – USID CHERBOURG</v>
      </c>
      <c r="B1" s="2"/>
      <c r="C1" s="3"/>
      <c r="D1" s="3"/>
      <c r="E1" s="3"/>
      <c r="F1" s="3"/>
      <c r="G1" s="3"/>
      <c r="H1" s="4"/>
      <c r="I1" s="4"/>
      <c r="J1" s="22"/>
      <c r="K1" s="22"/>
    </row>
    <row r="2" spans="1:11" x14ac:dyDescent="0.2">
      <c r="A2" s="7" t="str">
        <f>RECAPITULATIF!A2</f>
        <v>Construction d’une Plage de Manoeuvre  - Querqueville</v>
      </c>
      <c r="B2" s="8"/>
    </row>
    <row r="3" spans="1:11" ht="7.9" customHeight="1" x14ac:dyDescent="0.2"/>
    <row r="4" spans="1:11" x14ac:dyDescent="0.2">
      <c r="A4" s="8" t="str">
        <f>ST_1_!A4</f>
        <v>Cadre de bordereau – Hors démolitions Villa Cadiou / Enjouée</v>
      </c>
    </row>
    <row r="5" spans="1:11" ht="7.9" customHeight="1" x14ac:dyDescent="0.2"/>
    <row r="6" spans="1:11" x14ac:dyDescent="0.2">
      <c r="A6" s="24" t="s">
        <v>4</v>
      </c>
      <c r="B6" s="12" t="s">
        <v>5</v>
      </c>
      <c r="C6" s="14"/>
      <c r="D6" s="14"/>
      <c r="E6" s="14"/>
      <c r="F6" s="14"/>
      <c r="G6" s="14"/>
      <c r="H6" s="15"/>
      <c r="I6" s="15"/>
      <c r="J6" s="25"/>
      <c r="K6" s="25"/>
    </row>
    <row r="7" spans="1:11" ht="7.9" customHeight="1" x14ac:dyDescent="0.2"/>
    <row r="8" spans="1:11" ht="24" x14ac:dyDescent="0.2">
      <c r="A8" s="17"/>
      <c r="B8" s="17" t="s">
        <v>18</v>
      </c>
      <c r="C8" s="26" t="s">
        <v>19</v>
      </c>
      <c r="D8" s="27" t="s">
        <v>20</v>
      </c>
      <c r="E8" s="27" t="s">
        <v>21</v>
      </c>
      <c r="F8" s="27" t="s">
        <v>22</v>
      </c>
      <c r="G8" s="27" t="s">
        <v>23</v>
      </c>
      <c r="H8" s="70" t="s">
        <v>275</v>
      </c>
      <c r="I8" s="70" t="s">
        <v>274</v>
      </c>
      <c r="J8" s="28" t="s">
        <v>24</v>
      </c>
      <c r="K8" s="28" t="s">
        <v>25</v>
      </c>
    </row>
    <row r="9" spans="1:11" ht="7.9" customHeight="1" x14ac:dyDescent="0.2"/>
    <row r="10" spans="1:11" x14ac:dyDescent="0.2">
      <c r="A10" s="29" t="s">
        <v>26</v>
      </c>
      <c r="B10" s="29" t="s">
        <v>27</v>
      </c>
      <c r="C10" s="30"/>
      <c r="D10" s="30"/>
      <c r="E10" s="30"/>
      <c r="F10" s="30"/>
      <c r="G10" s="30"/>
      <c r="H10" s="31"/>
      <c r="I10" s="31"/>
      <c r="J10" s="32"/>
      <c r="K10" s="32"/>
    </row>
    <row r="11" spans="1:11" x14ac:dyDescent="0.2">
      <c r="A11" s="33"/>
      <c r="B11" s="33" t="s">
        <v>39</v>
      </c>
      <c r="C11" s="30" t="s">
        <v>97</v>
      </c>
      <c r="D11" s="30">
        <v>1</v>
      </c>
      <c r="E11" s="30">
        <v>1</v>
      </c>
      <c r="F11" s="30">
        <v>1</v>
      </c>
      <c r="G11" s="30">
        <v>1</v>
      </c>
      <c r="H11" s="31">
        <f>PRODUCT(D11:G11)</f>
        <v>1</v>
      </c>
      <c r="I11" s="31"/>
      <c r="J11" s="32"/>
      <c r="K11" s="32"/>
    </row>
    <row r="12" spans="1:11" x14ac:dyDescent="0.2">
      <c r="A12" s="33"/>
      <c r="B12" s="33" t="s">
        <v>40</v>
      </c>
      <c r="C12" s="30" t="s">
        <v>97</v>
      </c>
      <c r="D12" s="30">
        <v>1</v>
      </c>
      <c r="E12" s="30">
        <v>1</v>
      </c>
      <c r="F12" s="30">
        <v>1</v>
      </c>
      <c r="G12" s="30">
        <v>1</v>
      </c>
      <c r="H12" s="31">
        <f>PRODUCT(D12:G12)</f>
        <v>1</v>
      </c>
      <c r="I12" s="31"/>
      <c r="J12" s="32"/>
      <c r="K12" s="32"/>
    </row>
    <row r="13" spans="1:11" x14ac:dyDescent="0.2">
      <c r="A13" s="33"/>
      <c r="B13" s="33" t="s">
        <v>111</v>
      </c>
      <c r="C13" s="30" t="s">
        <v>97</v>
      </c>
      <c r="D13" s="30">
        <v>1</v>
      </c>
      <c r="E13" s="30">
        <v>1</v>
      </c>
      <c r="F13" s="30">
        <v>1</v>
      </c>
      <c r="G13" s="30">
        <v>1</v>
      </c>
      <c r="H13" s="31">
        <f>PRODUCT(D13:G13)</f>
        <v>1</v>
      </c>
      <c r="I13" s="31"/>
      <c r="J13" s="32"/>
      <c r="K13" s="32"/>
    </row>
    <row r="14" spans="1:11" x14ac:dyDescent="0.2">
      <c r="A14" s="33"/>
      <c r="B14" s="33"/>
      <c r="C14" s="30"/>
      <c r="D14" s="30"/>
      <c r="E14" s="30"/>
      <c r="F14" s="30"/>
      <c r="G14" s="30"/>
      <c r="H14" s="31"/>
      <c r="I14" s="31"/>
      <c r="J14" s="32"/>
      <c r="K14" s="32"/>
    </row>
    <row r="15" spans="1:11" x14ac:dyDescent="0.2">
      <c r="A15" s="29" t="s">
        <v>112</v>
      </c>
      <c r="B15" s="29" t="s">
        <v>113</v>
      </c>
      <c r="C15" s="30"/>
      <c r="D15" s="30"/>
      <c r="E15" s="30"/>
      <c r="F15" s="30"/>
      <c r="G15" s="30"/>
      <c r="H15" s="31"/>
      <c r="I15" s="31"/>
      <c r="J15" s="32"/>
      <c r="K15" s="32"/>
    </row>
    <row r="16" spans="1:11" x14ac:dyDescent="0.2">
      <c r="A16" s="33" t="s">
        <v>114</v>
      </c>
      <c r="B16" s="33" t="s">
        <v>115</v>
      </c>
      <c r="C16" s="30" t="s">
        <v>97</v>
      </c>
      <c r="D16" s="30"/>
      <c r="E16" s="30"/>
      <c r="F16" s="30"/>
      <c r="G16" s="30"/>
      <c r="H16" s="31">
        <v>1</v>
      </c>
      <c r="I16" s="31"/>
      <c r="J16" s="32"/>
      <c r="K16" s="32"/>
    </row>
    <row r="17" spans="1:11" x14ac:dyDescent="0.2">
      <c r="A17" s="33" t="s">
        <v>116</v>
      </c>
      <c r="B17" s="33" t="s">
        <v>117</v>
      </c>
      <c r="C17" s="30" t="s">
        <v>97</v>
      </c>
      <c r="D17" s="30"/>
      <c r="E17" s="30"/>
      <c r="F17" s="30"/>
      <c r="G17" s="30"/>
      <c r="H17" s="31">
        <v>1</v>
      </c>
      <c r="I17" s="31"/>
      <c r="J17" s="32"/>
      <c r="K17" s="32"/>
    </row>
    <row r="18" spans="1:11" x14ac:dyDescent="0.2">
      <c r="A18" s="33" t="s">
        <v>118</v>
      </c>
      <c r="B18" s="33" t="s">
        <v>119</v>
      </c>
      <c r="C18" s="30" t="s">
        <v>97</v>
      </c>
      <c r="D18" s="30"/>
      <c r="E18" s="30"/>
      <c r="F18" s="30"/>
      <c r="G18" s="30"/>
      <c r="H18" s="31">
        <v>1</v>
      </c>
      <c r="I18" s="31"/>
      <c r="J18" s="32"/>
      <c r="K18" s="32"/>
    </row>
    <row r="19" spans="1:11" x14ac:dyDescent="0.2">
      <c r="A19"/>
      <c r="B19" s="33"/>
      <c r="C19" s="30"/>
      <c r="D19" s="30"/>
      <c r="E19" s="30"/>
      <c r="F19" s="30"/>
      <c r="G19" s="30"/>
      <c r="H19" s="31"/>
      <c r="I19" s="31"/>
      <c r="J19" s="32"/>
      <c r="K19" s="32"/>
    </row>
    <row r="20" spans="1:11" x14ac:dyDescent="0.2">
      <c r="A20" s="29" t="s">
        <v>120</v>
      </c>
      <c r="B20" s="29" t="s">
        <v>121</v>
      </c>
      <c r="C20" s="30"/>
      <c r="D20" s="30"/>
      <c r="E20" s="30"/>
      <c r="F20" s="30"/>
      <c r="G20" s="30"/>
      <c r="H20" s="31"/>
      <c r="I20" s="31"/>
      <c r="J20" s="32"/>
      <c r="K20" s="32"/>
    </row>
    <row r="21" spans="1:11" x14ac:dyDescent="0.2">
      <c r="A21" s="29"/>
      <c r="B21" s="33" t="s">
        <v>122</v>
      </c>
      <c r="C21" s="30" t="s">
        <v>97</v>
      </c>
      <c r="D21" s="30">
        <v>1</v>
      </c>
      <c r="E21" s="30">
        <v>1</v>
      </c>
      <c r="F21" s="30">
        <v>1</v>
      </c>
      <c r="G21" s="30">
        <v>1</v>
      </c>
      <c r="H21" s="31">
        <f>PRODUCT(D21:G21)</f>
        <v>1</v>
      </c>
      <c r="I21" s="31"/>
      <c r="J21" s="32"/>
      <c r="K21" s="32"/>
    </row>
    <row r="22" spans="1:11" x14ac:dyDescent="0.2">
      <c r="A22" s="29"/>
      <c r="B22" s="33" t="s">
        <v>123</v>
      </c>
      <c r="C22" s="30" t="s">
        <v>97</v>
      </c>
      <c r="D22" s="30">
        <v>1</v>
      </c>
      <c r="E22" s="30">
        <v>1</v>
      </c>
      <c r="F22" s="30">
        <v>1</v>
      </c>
      <c r="G22" s="30">
        <v>1</v>
      </c>
      <c r="H22" s="31">
        <v>1</v>
      </c>
      <c r="I22" s="31"/>
      <c r="J22" s="32"/>
      <c r="K22" s="32"/>
    </row>
    <row r="23" spans="1:11" x14ac:dyDescent="0.2">
      <c r="A23" s="29"/>
      <c r="B23" s="33"/>
      <c r="C23" s="30"/>
      <c r="D23" s="30"/>
      <c r="E23" s="30"/>
      <c r="F23" s="30"/>
      <c r="G23" s="30"/>
      <c r="H23" s="31"/>
      <c r="I23" s="31"/>
      <c r="J23" s="32"/>
      <c r="K23" s="32"/>
    </row>
    <row r="24" spans="1:11" x14ac:dyDescent="0.2">
      <c r="A24" s="29" t="s">
        <v>124</v>
      </c>
      <c r="B24" s="29" t="s">
        <v>125</v>
      </c>
      <c r="C24" s="30"/>
      <c r="D24" s="30"/>
      <c r="E24" s="30"/>
      <c r="F24" s="30"/>
      <c r="G24" s="30"/>
      <c r="H24" s="31"/>
      <c r="I24" s="31"/>
      <c r="J24" s="32"/>
      <c r="K24" s="32"/>
    </row>
    <row r="25" spans="1:11" x14ac:dyDescent="0.2">
      <c r="A25" s="33" t="s">
        <v>126</v>
      </c>
      <c r="B25" s="33" t="s">
        <v>127</v>
      </c>
      <c r="C25" s="30" t="s">
        <v>19</v>
      </c>
      <c r="D25" s="30">
        <v>1</v>
      </c>
      <c r="E25" s="30">
        <v>1</v>
      </c>
      <c r="F25" s="30">
        <v>1</v>
      </c>
      <c r="G25" s="30">
        <v>6</v>
      </c>
      <c r="H25" s="31">
        <v>2</v>
      </c>
      <c r="I25" s="31"/>
      <c r="J25" s="32"/>
      <c r="K25" s="32"/>
    </row>
    <row r="26" spans="1:11" x14ac:dyDescent="0.2">
      <c r="A26" s="33" t="s">
        <v>128</v>
      </c>
      <c r="B26" s="33" t="s">
        <v>129</v>
      </c>
      <c r="C26" s="30" t="s">
        <v>19</v>
      </c>
      <c r="D26" s="30">
        <v>1</v>
      </c>
      <c r="E26" s="30">
        <v>1</v>
      </c>
      <c r="F26" s="30">
        <v>1</v>
      </c>
      <c r="G26" s="30">
        <v>6</v>
      </c>
      <c r="H26" s="31">
        <v>4</v>
      </c>
      <c r="I26" s="31"/>
      <c r="J26" s="32"/>
      <c r="K26" s="32"/>
    </row>
    <row r="27" spans="1:11" x14ac:dyDescent="0.2">
      <c r="A27" s="29"/>
      <c r="B27" s="33" t="s">
        <v>130</v>
      </c>
      <c r="C27" s="30" t="s">
        <v>19</v>
      </c>
      <c r="D27" s="30">
        <v>1</v>
      </c>
      <c r="E27" s="30">
        <v>1</v>
      </c>
      <c r="F27" s="30">
        <v>1</v>
      </c>
      <c r="G27" s="30">
        <v>2</v>
      </c>
      <c r="H27" s="31">
        <f>PRODUCT(D27:G27)</f>
        <v>2</v>
      </c>
      <c r="I27" s="31"/>
      <c r="J27" s="32"/>
      <c r="K27" s="32"/>
    </row>
    <row r="28" spans="1:11" x14ac:dyDescent="0.2">
      <c r="A28" s="33"/>
      <c r="B28" s="33"/>
      <c r="C28" s="30"/>
      <c r="D28" s="30"/>
      <c r="E28" s="30"/>
      <c r="F28" s="30"/>
      <c r="G28" s="30"/>
      <c r="H28" s="31"/>
      <c r="I28" s="31"/>
      <c r="J28" s="32"/>
      <c r="K28" s="32"/>
    </row>
    <row r="29" spans="1:11" x14ac:dyDescent="0.2">
      <c r="A29" s="29" t="s">
        <v>131</v>
      </c>
      <c r="B29" s="29" t="s">
        <v>132</v>
      </c>
      <c r="C29" s="30"/>
      <c r="D29" s="30"/>
      <c r="E29" s="30"/>
      <c r="F29" s="30"/>
      <c r="G29" s="30"/>
      <c r="H29" s="31"/>
      <c r="I29" s="31"/>
      <c r="J29" s="32"/>
      <c r="K29" s="32"/>
    </row>
    <row r="30" spans="1:11" x14ac:dyDescent="0.2">
      <c r="A30" s="33" t="s">
        <v>133</v>
      </c>
      <c r="B30" s="33" t="s">
        <v>134</v>
      </c>
      <c r="C30" s="30" t="s">
        <v>19</v>
      </c>
      <c r="D30" s="30">
        <v>1</v>
      </c>
      <c r="E30" s="30">
        <v>1</v>
      </c>
      <c r="F30" s="30">
        <v>1</v>
      </c>
      <c r="G30" s="30">
        <v>5</v>
      </c>
      <c r="H30" s="31">
        <v>1</v>
      </c>
      <c r="I30" s="31"/>
      <c r="J30" s="32"/>
      <c r="K30" s="32"/>
    </row>
    <row r="31" spans="1:11" x14ac:dyDescent="0.2">
      <c r="A31" s="29"/>
      <c r="B31" s="33" t="s">
        <v>135</v>
      </c>
      <c r="C31" s="30" t="s">
        <v>19</v>
      </c>
      <c r="D31" s="30">
        <v>1</v>
      </c>
      <c r="E31" s="30">
        <v>1</v>
      </c>
      <c r="F31" s="30">
        <v>1</v>
      </c>
      <c r="G31" s="30">
        <v>2</v>
      </c>
      <c r="H31" s="31">
        <v>2</v>
      </c>
      <c r="I31" s="31"/>
      <c r="J31" s="32"/>
      <c r="K31" s="32"/>
    </row>
    <row r="32" spans="1:11" x14ac:dyDescent="0.2">
      <c r="A32" s="33" t="s">
        <v>136</v>
      </c>
      <c r="B32" s="33" t="s">
        <v>137</v>
      </c>
      <c r="C32" s="30" t="s">
        <v>19</v>
      </c>
      <c r="D32" s="30">
        <v>1</v>
      </c>
      <c r="E32" s="30">
        <v>1</v>
      </c>
      <c r="F32" s="30">
        <v>1</v>
      </c>
      <c r="G32" s="30">
        <v>4</v>
      </c>
      <c r="H32" s="31">
        <f>PRODUCT(D32:G32)</f>
        <v>4</v>
      </c>
      <c r="I32" s="31"/>
      <c r="J32" s="32"/>
      <c r="K32" s="32"/>
    </row>
    <row r="33" spans="1:11" x14ac:dyDescent="0.2">
      <c r="A33" s="33"/>
      <c r="B33" s="33"/>
      <c r="C33" s="30"/>
      <c r="D33" s="30"/>
      <c r="E33" s="30"/>
      <c r="F33" s="30"/>
      <c r="G33" s="30"/>
      <c r="H33" s="31"/>
      <c r="I33" s="31"/>
      <c r="J33" s="32"/>
      <c r="K33" s="32"/>
    </row>
    <row r="34" spans="1:11" x14ac:dyDescent="0.2">
      <c r="A34" s="29" t="s">
        <v>138</v>
      </c>
      <c r="B34" s="29" t="s">
        <v>139</v>
      </c>
      <c r="C34" s="30" t="s">
        <v>19</v>
      </c>
      <c r="D34" s="30">
        <v>1</v>
      </c>
      <c r="E34" s="30">
        <v>1</v>
      </c>
      <c r="F34" s="30">
        <v>1</v>
      </c>
      <c r="G34" s="30">
        <v>6</v>
      </c>
      <c r="H34" s="31">
        <f>PRODUCT(D34:G34)</f>
        <v>6</v>
      </c>
      <c r="I34" s="31"/>
      <c r="J34" s="32"/>
      <c r="K34" s="32"/>
    </row>
    <row r="35" spans="1:11" x14ac:dyDescent="0.2">
      <c r="A35" s="29"/>
      <c r="B35" s="29"/>
      <c r="C35" s="30"/>
      <c r="D35" s="30"/>
      <c r="E35" s="30"/>
      <c r="F35" s="30"/>
      <c r="G35" s="30"/>
      <c r="H35" s="31"/>
      <c r="I35" s="31"/>
      <c r="J35" s="32"/>
      <c r="K35" s="32"/>
    </row>
    <row r="36" spans="1:11" x14ac:dyDescent="0.2">
      <c r="A36" s="29" t="s">
        <v>140</v>
      </c>
      <c r="B36" s="29" t="s">
        <v>141</v>
      </c>
      <c r="C36" s="30"/>
      <c r="D36" s="30"/>
      <c r="E36" s="30"/>
      <c r="F36" s="30"/>
      <c r="G36" s="30"/>
      <c r="H36" s="31"/>
      <c r="I36" s="31"/>
      <c r="J36" s="32"/>
      <c r="K36" s="32"/>
    </row>
    <row r="37" spans="1:11" x14ac:dyDescent="0.2">
      <c r="A37" s="33" t="s">
        <v>142</v>
      </c>
      <c r="B37" s="33" t="s">
        <v>143</v>
      </c>
      <c r="C37" s="30" t="s">
        <v>97</v>
      </c>
      <c r="D37" s="30"/>
      <c r="E37" s="30"/>
      <c r="F37" s="30"/>
      <c r="G37" s="30"/>
      <c r="H37" s="31">
        <v>1</v>
      </c>
      <c r="I37" s="31"/>
      <c r="J37" s="32"/>
      <c r="K37" s="32"/>
    </row>
    <row r="38" spans="1:11" x14ac:dyDescent="0.2">
      <c r="A38" s="33" t="s">
        <v>144</v>
      </c>
      <c r="B38" s="33" t="s">
        <v>145</v>
      </c>
      <c r="C38" s="30" t="s">
        <v>97</v>
      </c>
      <c r="D38" s="30"/>
      <c r="E38" s="30"/>
      <c r="F38" s="30"/>
      <c r="G38" s="30"/>
      <c r="H38" s="31">
        <v>1</v>
      </c>
      <c r="I38" s="31"/>
      <c r="J38" s="32"/>
      <c r="K38" s="32"/>
    </row>
    <row r="39" spans="1:11" x14ac:dyDescent="0.2">
      <c r="A39" s="33"/>
      <c r="B39" s="33" t="s">
        <v>146</v>
      </c>
      <c r="C39" s="30" t="s">
        <v>97</v>
      </c>
      <c r="D39" s="30"/>
      <c r="E39" s="30"/>
      <c r="F39" s="30"/>
      <c r="G39" s="30"/>
      <c r="H39" s="31">
        <v>4</v>
      </c>
      <c r="I39" s="31"/>
      <c r="J39" s="32"/>
      <c r="K39" s="32"/>
    </row>
    <row r="40" spans="1:11" x14ac:dyDescent="0.2">
      <c r="A40" s="33" t="s">
        <v>147</v>
      </c>
      <c r="B40" s="33" t="s">
        <v>148</v>
      </c>
      <c r="C40" s="30" t="s">
        <v>97</v>
      </c>
      <c r="D40" s="30"/>
      <c r="E40" s="30"/>
      <c r="F40" s="30"/>
      <c r="G40" s="30"/>
      <c r="H40" s="31">
        <v>4</v>
      </c>
      <c r="I40" s="31"/>
      <c r="J40" s="32"/>
      <c r="K40" s="32"/>
    </row>
    <row r="41" spans="1:11" x14ac:dyDescent="0.2">
      <c r="A41" s="29"/>
      <c r="B41" s="33" t="s">
        <v>149</v>
      </c>
      <c r="C41" s="30" t="s">
        <v>97</v>
      </c>
      <c r="D41" s="30"/>
      <c r="E41" s="30"/>
      <c r="F41" s="30"/>
      <c r="G41" s="30"/>
      <c r="H41" s="31">
        <v>2</v>
      </c>
      <c r="I41" s="31"/>
      <c r="J41" s="32"/>
      <c r="K41" s="32"/>
    </row>
    <row r="42" spans="1:11" x14ac:dyDescent="0.2">
      <c r="A42" s="29"/>
      <c r="B42" s="33" t="s">
        <v>150</v>
      </c>
      <c r="C42" s="30" t="s">
        <v>97</v>
      </c>
      <c r="D42" s="30"/>
      <c r="E42" s="30"/>
      <c r="F42" s="30"/>
      <c r="G42" s="30"/>
      <c r="H42" s="31">
        <v>4</v>
      </c>
      <c r="I42" s="31"/>
      <c r="J42" s="32"/>
      <c r="K42" s="32"/>
    </row>
    <row r="43" spans="1:11" x14ac:dyDescent="0.2">
      <c r="A43" s="29"/>
      <c r="B43" s="33" t="s">
        <v>151</v>
      </c>
      <c r="C43" s="30" t="s">
        <v>97</v>
      </c>
      <c r="D43" s="30">
        <v>1</v>
      </c>
      <c r="E43" s="30">
        <v>1</v>
      </c>
      <c r="F43" s="30">
        <v>1</v>
      </c>
      <c r="G43" s="30">
        <v>1</v>
      </c>
      <c r="H43" s="31">
        <v>2</v>
      </c>
      <c r="I43" s="31"/>
      <c r="J43" s="32"/>
      <c r="K43" s="32"/>
    </row>
    <row r="44" spans="1:11" x14ac:dyDescent="0.2">
      <c r="A44" s="29"/>
      <c r="B44" s="33" t="s">
        <v>152</v>
      </c>
      <c r="C44" s="30" t="s">
        <v>97</v>
      </c>
      <c r="D44" s="30">
        <v>1</v>
      </c>
      <c r="E44" s="30">
        <v>1</v>
      </c>
      <c r="F44" s="30">
        <v>1</v>
      </c>
      <c r="G44" s="30">
        <v>16</v>
      </c>
      <c r="H44" s="31">
        <v>10</v>
      </c>
      <c r="I44" s="31"/>
      <c r="J44" s="32"/>
      <c r="K44" s="32"/>
    </row>
    <row r="45" spans="1:11" x14ac:dyDescent="0.2">
      <c r="B45" s="59"/>
    </row>
    <row r="46" spans="1:11" ht="17.100000000000001" customHeight="1" x14ac:dyDescent="0.2">
      <c r="A46" s="44"/>
      <c r="B46" s="45" t="s">
        <v>108</v>
      </c>
      <c r="C46" s="45"/>
      <c r="D46" s="45"/>
      <c r="E46" s="45"/>
      <c r="F46" s="45"/>
      <c r="G46" s="45"/>
      <c r="H46" s="46"/>
      <c r="I46" s="67"/>
      <c r="J46" s="47"/>
      <c r="K46" s="48">
        <f>SUM(K10:K44)</f>
        <v>0</v>
      </c>
    </row>
    <row r="47" spans="1:11" ht="17.100000000000001" customHeight="1" x14ac:dyDescent="0.2">
      <c r="A47" s="49"/>
      <c r="B47" s="50" t="s">
        <v>109</v>
      </c>
      <c r="C47" s="51"/>
      <c r="D47" s="51"/>
      <c r="E47" s="51"/>
      <c r="F47" s="51"/>
      <c r="G47" s="51"/>
      <c r="H47" s="52"/>
      <c r="I47" s="68"/>
      <c r="K47" s="53">
        <f>K46*0.2</f>
        <v>0</v>
      </c>
    </row>
    <row r="48" spans="1:11" ht="17.100000000000001" customHeight="1" x14ac:dyDescent="0.2">
      <c r="A48" s="54"/>
      <c r="B48" s="55" t="s">
        <v>110</v>
      </c>
      <c r="C48" s="55"/>
      <c r="D48" s="55"/>
      <c r="E48" s="55"/>
      <c r="F48" s="55"/>
      <c r="G48" s="55"/>
      <c r="H48" s="56"/>
      <c r="I48" s="69"/>
      <c r="J48" s="57"/>
      <c r="K48" s="58">
        <f>K46+K47</f>
        <v>0</v>
      </c>
    </row>
    <row r="51" spans="2:13" x14ac:dyDescent="0.2">
      <c r="B51"/>
      <c r="C51"/>
      <c r="D51"/>
      <c r="E51"/>
      <c r="F51"/>
      <c r="G51"/>
      <c r="H51"/>
      <c r="I51"/>
      <c r="J51"/>
      <c r="K51"/>
      <c r="L51"/>
      <c r="M51"/>
    </row>
    <row r="52" spans="2:13" x14ac:dyDescent="0.2">
      <c r="B52"/>
      <c r="C52"/>
      <c r="D52"/>
      <c r="E52"/>
      <c r="F52"/>
      <c r="G52"/>
      <c r="H52"/>
      <c r="I52"/>
      <c r="J52"/>
      <c r="K52"/>
      <c r="L52"/>
      <c r="M52"/>
    </row>
    <row r="53" spans="2:13" x14ac:dyDescent="0.2">
      <c r="B53"/>
      <c r="C53"/>
      <c r="D53"/>
      <c r="E53"/>
      <c r="F53"/>
      <c r="G53"/>
      <c r="H53"/>
      <c r="I53"/>
      <c r="J53"/>
      <c r="K53"/>
      <c r="L53"/>
      <c r="M53"/>
    </row>
    <row r="54" spans="2:13" x14ac:dyDescent="0.2">
      <c r="B54"/>
      <c r="C54"/>
      <c r="D54"/>
      <c r="E54"/>
      <c r="F54"/>
      <c r="G54"/>
      <c r="H54"/>
      <c r="I54"/>
      <c r="J54"/>
      <c r="K54"/>
      <c r="L54"/>
      <c r="M54"/>
    </row>
    <row r="57" spans="2:13" x14ac:dyDescent="0.2">
      <c r="K57" s="60"/>
    </row>
    <row r="58" spans="2:13" x14ac:dyDescent="0.2">
      <c r="K58" s="61"/>
    </row>
    <row r="59" spans="2:13" x14ac:dyDescent="0.2">
      <c r="K59" s="60"/>
    </row>
  </sheetData>
  <pageMargins left="0.23622047244094502" right="0.23622047244094502" top="0.62992125984252012" bottom="0.74803149606299213" header="0.23622047244094502" footer="0.55157480314960605"/>
  <pageSetup paperSize="0" fitToWidth="0" fitToHeight="0" pageOrder="overThenDown" orientation="portrait" horizontalDpi="0" verticalDpi="0" copies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B35"/>
  <sheetViews>
    <sheetView workbookViewId="0">
      <selection activeCell="B12" sqref="B12"/>
    </sheetView>
  </sheetViews>
  <sheetFormatPr baseColWidth="10" defaultColWidth="11" defaultRowHeight="14.25" x14ac:dyDescent="0.2"/>
  <cols>
    <col min="1" max="1" width="7.125" style="6" customWidth="1"/>
    <col min="2" max="2" width="63.125" style="6" customWidth="1"/>
    <col min="3" max="3" width="6.75" style="9" customWidth="1"/>
    <col min="4" max="7" width="10.625" style="9" hidden="1" customWidth="1"/>
    <col min="8" max="9" width="10.625" style="10" customWidth="1"/>
    <col min="10" max="10" width="10.625" style="23" customWidth="1"/>
    <col min="11" max="11" width="18.375" style="23" customWidth="1"/>
    <col min="12" max="262" width="10.625" style="6" customWidth="1"/>
    <col min="263" max="1025" width="10.625" customWidth="1"/>
    <col min="1026" max="1026" width="11" customWidth="1"/>
  </cols>
  <sheetData>
    <row r="1" spans="1:262" ht="16.5" x14ac:dyDescent="0.25">
      <c r="A1" s="1" t="str">
        <f>ST_1_!A1</f>
        <v>SID RENNES NORD-OUEST – USID CHERBOURG</v>
      </c>
      <c r="B1" s="2"/>
      <c r="C1" s="3"/>
      <c r="D1" s="3"/>
      <c r="E1" s="3"/>
      <c r="F1" s="3"/>
      <c r="G1" s="3"/>
      <c r="H1" s="4"/>
      <c r="I1" s="4"/>
      <c r="J1" s="22"/>
      <c r="K1" s="22"/>
    </row>
    <row r="2" spans="1:262" x14ac:dyDescent="0.2">
      <c r="A2" s="7" t="str">
        <f>ST_1_!A2</f>
        <v>Construction d’une Plage de Manoeuvre  - Querqueville</v>
      </c>
      <c r="B2" s="8"/>
    </row>
    <row r="3" spans="1:262" ht="7.9" customHeight="1" x14ac:dyDescent="0.2"/>
    <row r="4" spans="1:262" x14ac:dyDescent="0.2">
      <c r="A4" s="8" t="str">
        <f>ST_2_!A4</f>
        <v>Cadre de bordereau – Hors démolitions Villa Cadiou / Enjouée</v>
      </c>
    </row>
    <row r="5" spans="1:262" ht="7.9" customHeight="1" x14ac:dyDescent="0.2"/>
    <row r="6" spans="1:262" x14ac:dyDescent="0.2">
      <c r="A6" s="24" t="s">
        <v>8</v>
      </c>
      <c r="B6" s="12" t="s">
        <v>9</v>
      </c>
      <c r="C6" s="14"/>
      <c r="D6" s="14"/>
      <c r="E6" s="14"/>
      <c r="F6" s="14"/>
      <c r="G6" s="14"/>
      <c r="H6" s="15"/>
      <c r="I6" s="15"/>
      <c r="J6" s="25"/>
      <c r="K6" s="25"/>
    </row>
    <row r="7" spans="1:262" ht="7.9" customHeight="1" x14ac:dyDescent="0.2"/>
    <row r="8" spans="1:262" ht="24" x14ac:dyDescent="0.2">
      <c r="A8" s="17"/>
      <c r="B8" s="17" t="s">
        <v>18</v>
      </c>
      <c r="C8" s="26" t="s">
        <v>19</v>
      </c>
      <c r="D8" s="27" t="s">
        <v>20</v>
      </c>
      <c r="E8" s="27" t="s">
        <v>21</v>
      </c>
      <c r="F8" s="27" t="s">
        <v>22</v>
      </c>
      <c r="G8" s="27" t="s">
        <v>23</v>
      </c>
      <c r="H8" s="70" t="s">
        <v>275</v>
      </c>
      <c r="I8" s="70" t="s">
        <v>276</v>
      </c>
      <c r="J8" s="28" t="s">
        <v>24</v>
      </c>
      <c r="K8" s="28" t="s">
        <v>25</v>
      </c>
    </row>
    <row r="9" spans="1:262" ht="7.9" customHeight="1" x14ac:dyDescent="0.2"/>
    <row r="10" spans="1:262" x14ac:dyDescent="0.2">
      <c r="A10" s="29" t="s">
        <v>26</v>
      </c>
      <c r="B10" s="29" t="s">
        <v>27</v>
      </c>
      <c r="C10" s="30"/>
      <c r="D10" s="30"/>
      <c r="E10" s="30"/>
      <c r="F10" s="30"/>
      <c r="G10" s="30"/>
      <c r="H10" s="31"/>
      <c r="I10" s="31"/>
      <c r="J10" s="32"/>
      <c r="K10" s="32"/>
    </row>
    <row r="11" spans="1:262" x14ac:dyDescent="0.2">
      <c r="A11" s="33"/>
      <c r="B11" s="33" t="s">
        <v>39</v>
      </c>
      <c r="C11" s="30" t="s">
        <v>35</v>
      </c>
      <c r="D11" s="30">
        <v>1</v>
      </c>
      <c r="E11" s="30">
        <v>1</v>
      </c>
      <c r="F11" s="30">
        <v>1</v>
      </c>
      <c r="G11" s="30">
        <v>1</v>
      </c>
      <c r="H11" s="31">
        <f>PRODUCT(D11:G11)</f>
        <v>1</v>
      </c>
      <c r="I11" s="31"/>
      <c r="J11" s="32"/>
      <c r="K11" s="32"/>
    </row>
    <row r="12" spans="1:262" x14ac:dyDescent="0.2">
      <c r="A12" s="33"/>
      <c r="B12" s="33" t="s">
        <v>40</v>
      </c>
      <c r="C12" s="30" t="s">
        <v>35</v>
      </c>
      <c r="D12" s="30">
        <v>1</v>
      </c>
      <c r="E12" s="30">
        <v>1</v>
      </c>
      <c r="F12" s="30">
        <v>1</v>
      </c>
      <c r="G12" s="30">
        <v>1</v>
      </c>
      <c r="H12" s="31">
        <f>PRODUCT(D12:G12)</f>
        <v>1</v>
      </c>
      <c r="I12" s="31"/>
      <c r="J12" s="32"/>
      <c r="K12" s="32"/>
    </row>
    <row r="13" spans="1:262" x14ac:dyDescent="0.2">
      <c r="A13" s="33"/>
      <c r="B13" s="34"/>
      <c r="C13" s="30"/>
      <c r="D13" s="30"/>
      <c r="E13" s="30"/>
      <c r="F13" s="30"/>
      <c r="G13" s="30"/>
      <c r="H13" s="31"/>
      <c r="I13" s="31"/>
      <c r="J13" s="32"/>
      <c r="K13" s="32"/>
    </row>
    <row r="14" spans="1:262" s="41" customFormat="1" ht="15" x14ac:dyDescent="0.25">
      <c r="A14" s="29" t="s">
        <v>153</v>
      </c>
      <c r="B14" s="29" t="s">
        <v>154</v>
      </c>
      <c r="C14" s="30"/>
      <c r="D14" s="30"/>
      <c r="E14" s="30"/>
      <c r="F14" s="30"/>
      <c r="G14" s="30"/>
      <c r="H14" s="31"/>
      <c r="I14" s="31"/>
      <c r="J14" s="32"/>
      <c r="K14" s="32"/>
      <c r="L14" s="6"/>
      <c r="M14" s="6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40"/>
      <c r="BJ14" s="40"/>
      <c r="BK14" s="40"/>
      <c r="BL14" s="40"/>
      <c r="BM14" s="40"/>
      <c r="BN14" s="40"/>
      <c r="BO14" s="40"/>
      <c r="BP14" s="40"/>
      <c r="BQ14" s="40"/>
      <c r="BR14" s="40"/>
      <c r="BS14" s="40"/>
      <c r="BT14" s="40"/>
      <c r="BU14" s="40"/>
      <c r="BV14" s="40"/>
      <c r="BW14" s="40"/>
      <c r="BX14" s="40"/>
      <c r="BY14" s="40"/>
      <c r="BZ14" s="40"/>
      <c r="CA14" s="40"/>
      <c r="CB14" s="40"/>
      <c r="CC14" s="40"/>
      <c r="CD14" s="40"/>
      <c r="CE14" s="40"/>
      <c r="CF14" s="40"/>
      <c r="CG14" s="40"/>
      <c r="CH14" s="40"/>
      <c r="CI14" s="40"/>
      <c r="CJ14" s="40"/>
      <c r="CK14" s="40"/>
      <c r="CL14" s="40"/>
      <c r="CM14" s="40"/>
      <c r="CN14" s="40"/>
      <c r="CO14" s="40"/>
      <c r="CP14" s="40"/>
      <c r="CQ14" s="40"/>
      <c r="CR14" s="40"/>
      <c r="CS14" s="40"/>
      <c r="CT14" s="40"/>
      <c r="CU14" s="40"/>
      <c r="CV14" s="40"/>
      <c r="CW14" s="40"/>
      <c r="CX14" s="40"/>
      <c r="CY14" s="40"/>
      <c r="CZ14" s="40"/>
      <c r="DA14" s="40"/>
      <c r="DB14" s="40"/>
      <c r="DC14" s="40"/>
      <c r="DD14" s="40"/>
      <c r="DE14" s="40"/>
      <c r="DF14" s="40"/>
      <c r="DG14" s="40"/>
      <c r="DH14" s="40"/>
      <c r="DI14" s="40"/>
      <c r="DJ14" s="40"/>
      <c r="DK14" s="40"/>
      <c r="DL14" s="40"/>
      <c r="DM14" s="40"/>
      <c r="DN14" s="40"/>
      <c r="DO14" s="40"/>
      <c r="DP14" s="40"/>
      <c r="DQ14" s="40"/>
      <c r="DR14" s="40"/>
      <c r="DS14" s="40"/>
      <c r="DT14" s="40"/>
      <c r="DU14" s="40"/>
      <c r="DV14" s="40"/>
      <c r="DW14" s="40"/>
      <c r="DX14" s="40"/>
      <c r="DY14" s="40"/>
      <c r="DZ14" s="40"/>
      <c r="EA14" s="40"/>
      <c r="EB14" s="40"/>
      <c r="EC14" s="40"/>
      <c r="ED14" s="40"/>
      <c r="EE14" s="40"/>
      <c r="EF14" s="40"/>
      <c r="EG14" s="40"/>
      <c r="EH14" s="40"/>
      <c r="EI14" s="40"/>
      <c r="EJ14" s="40"/>
      <c r="EK14" s="40"/>
      <c r="EL14" s="40"/>
      <c r="EM14" s="40"/>
      <c r="EN14" s="40"/>
      <c r="EO14" s="40"/>
      <c r="EP14" s="40"/>
      <c r="EQ14" s="40"/>
      <c r="ER14" s="40"/>
      <c r="ES14" s="40"/>
      <c r="ET14" s="40"/>
      <c r="EU14" s="40"/>
      <c r="EV14" s="40"/>
      <c r="EW14" s="40"/>
      <c r="EX14" s="40"/>
      <c r="EY14" s="40"/>
      <c r="EZ14" s="40"/>
      <c r="FA14" s="40"/>
      <c r="FB14" s="40"/>
      <c r="FC14" s="40"/>
      <c r="FD14" s="40"/>
      <c r="FE14" s="40"/>
      <c r="FF14" s="40"/>
      <c r="FG14" s="40"/>
      <c r="FH14" s="40"/>
      <c r="FI14" s="40"/>
      <c r="FJ14" s="40"/>
      <c r="FK14" s="40"/>
      <c r="FL14" s="40"/>
      <c r="FM14" s="40"/>
      <c r="FN14" s="40"/>
      <c r="FO14" s="40"/>
      <c r="FP14" s="40"/>
      <c r="FQ14" s="40"/>
      <c r="FR14" s="40"/>
      <c r="FS14" s="40"/>
      <c r="FT14" s="40"/>
      <c r="FU14" s="40"/>
      <c r="FV14" s="40"/>
      <c r="FW14" s="40"/>
      <c r="FX14" s="40"/>
      <c r="FY14" s="40"/>
      <c r="FZ14" s="40"/>
      <c r="GA14" s="40"/>
      <c r="GB14" s="40"/>
      <c r="GC14" s="40"/>
      <c r="GD14" s="40"/>
      <c r="GE14" s="40"/>
      <c r="GF14" s="40"/>
      <c r="GG14" s="40"/>
      <c r="GH14" s="40"/>
      <c r="GI14" s="40"/>
      <c r="GJ14" s="40"/>
      <c r="GK14" s="40"/>
      <c r="GL14" s="40"/>
      <c r="GM14" s="40"/>
      <c r="GN14" s="40"/>
      <c r="GO14" s="40"/>
      <c r="GP14" s="40"/>
      <c r="GQ14" s="40"/>
      <c r="GR14" s="40"/>
      <c r="GS14" s="40"/>
      <c r="GT14" s="40"/>
      <c r="GU14" s="40"/>
      <c r="GV14" s="40"/>
      <c r="GW14" s="40"/>
      <c r="GX14" s="40"/>
      <c r="GY14" s="40"/>
      <c r="GZ14" s="40"/>
      <c r="HA14" s="40"/>
      <c r="HB14" s="40"/>
      <c r="HC14" s="40"/>
      <c r="HD14" s="40"/>
      <c r="HE14" s="40"/>
      <c r="HF14" s="40"/>
      <c r="HG14" s="40"/>
      <c r="HH14" s="40"/>
      <c r="HI14" s="40"/>
      <c r="HJ14" s="40"/>
      <c r="HK14" s="40"/>
      <c r="HL14" s="40"/>
      <c r="HM14" s="40"/>
      <c r="HN14" s="40"/>
      <c r="HO14" s="40"/>
      <c r="HP14" s="40"/>
      <c r="HQ14" s="40"/>
      <c r="HR14" s="40"/>
      <c r="HS14" s="40"/>
      <c r="HT14" s="40"/>
      <c r="HU14" s="40"/>
      <c r="HV14" s="40"/>
      <c r="HW14" s="40"/>
      <c r="HX14" s="40"/>
      <c r="HY14" s="40"/>
      <c r="HZ14" s="40"/>
      <c r="IA14" s="40"/>
      <c r="IB14" s="40"/>
      <c r="IC14" s="40"/>
      <c r="ID14" s="40"/>
      <c r="IE14" s="40"/>
      <c r="IF14" s="40"/>
      <c r="IG14" s="40"/>
      <c r="IH14" s="40"/>
      <c r="II14" s="40"/>
      <c r="IJ14" s="40"/>
      <c r="IK14" s="40"/>
      <c r="IL14" s="40"/>
      <c r="IM14" s="40"/>
      <c r="IN14" s="40"/>
      <c r="IO14" s="40"/>
      <c r="IP14" s="40"/>
      <c r="IQ14" s="40"/>
      <c r="IR14" s="40"/>
      <c r="IS14" s="40"/>
      <c r="IT14" s="40"/>
      <c r="IU14" s="40"/>
      <c r="IV14" s="40"/>
      <c r="IW14" s="40"/>
      <c r="IX14" s="40"/>
      <c r="IY14" s="40"/>
      <c r="IZ14" s="40"/>
      <c r="JA14" s="40"/>
      <c r="JB14" s="40"/>
    </row>
    <row r="15" spans="1:262" x14ac:dyDescent="0.2">
      <c r="A15" s="33"/>
      <c r="B15" s="33" t="s">
        <v>155</v>
      </c>
      <c r="C15" s="30" t="s">
        <v>97</v>
      </c>
      <c r="D15" s="30">
        <v>1</v>
      </c>
      <c r="E15" s="30">
        <v>1</v>
      </c>
      <c r="F15" s="30">
        <v>1</v>
      </c>
      <c r="G15" s="30">
        <v>1</v>
      </c>
      <c r="H15" s="31">
        <f>PRODUCT(D15:G15)</f>
        <v>1</v>
      </c>
      <c r="I15" s="31"/>
      <c r="J15" s="32"/>
      <c r="K15" s="32"/>
    </row>
    <row r="16" spans="1:262" x14ac:dyDescent="0.2">
      <c r="A16" s="33"/>
      <c r="B16" s="33" t="s">
        <v>156</v>
      </c>
      <c r="C16" s="30" t="s">
        <v>97</v>
      </c>
      <c r="D16" s="30">
        <v>1</v>
      </c>
      <c r="E16" s="30">
        <v>1</v>
      </c>
      <c r="F16" s="30">
        <v>1</v>
      </c>
      <c r="G16" s="30">
        <v>1</v>
      </c>
      <c r="H16" s="31"/>
      <c r="I16" s="31"/>
      <c r="J16" s="32"/>
      <c r="K16" s="32"/>
    </row>
    <row r="17" spans="1:13" x14ac:dyDescent="0.2">
      <c r="A17" s="33"/>
      <c r="B17" s="62"/>
      <c r="C17" s="62"/>
      <c r="D17" s="62"/>
      <c r="E17" s="62"/>
      <c r="F17" s="62"/>
      <c r="G17" s="62"/>
      <c r="H17" s="62"/>
      <c r="I17" s="62"/>
      <c r="J17" s="62"/>
      <c r="K17" s="62"/>
      <c r="L17"/>
    </row>
    <row r="18" spans="1:13" x14ac:dyDescent="0.2">
      <c r="A18" s="29" t="s">
        <v>157</v>
      </c>
      <c r="B18" s="39" t="s">
        <v>158</v>
      </c>
      <c r="C18" s="37"/>
      <c r="D18" s="37"/>
      <c r="E18" s="37"/>
      <c r="F18" s="37"/>
      <c r="G18" s="37"/>
      <c r="H18" s="31"/>
      <c r="I18" s="31"/>
      <c r="J18" s="63"/>
      <c r="K18" s="32"/>
      <c r="L18" s="40"/>
      <c r="M18" s="40"/>
    </row>
    <row r="19" spans="1:13" ht="15.4" customHeight="1" x14ac:dyDescent="0.2">
      <c r="A19" s="33"/>
      <c r="B19" s="64" t="s">
        <v>159</v>
      </c>
      <c r="C19" s="30" t="s">
        <v>63</v>
      </c>
      <c r="D19" s="30">
        <f>42*3+(7+10+7)*3</f>
        <v>198</v>
      </c>
      <c r="E19" s="30">
        <v>1</v>
      </c>
      <c r="F19" s="30">
        <v>1</v>
      </c>
      <c r="G19" s="30">
        <v>1</v>
      </c>
      <c r="H19" s="31">
        <v>200</v>
      </c>
      <c r="I19" s="31"/>
      <c r="J19" s="32"/>
      <c r="K19" s="32"/>
    </row>
    <row r="20" spans="1:13" ht="15.4" customHeight="1" x14ac:dyDescent="0.2">
      <c r="A20" s="33"/>
      <c r="B20" s="64" t="s">
        <v>160</v>
      </c>
      <c r="C20" s="30" t="s">
        <v>30</v>
      </c>
      <c r="D20" s="30">
        <f>150</f>
        <v>150</v>
      </c>
      <c r="E20" s="30">
        <v>1</v>
      </c>
      <c r="F20" s="30">
        <v>1</v>
      </c>
      <c r="G20" s="30">
        <v>1</v>
      </c>
      <c r="H20" s="31">
        <f>PRODUCT(D20:G20)</f>
        <v>150</v>
      </c>
      <c r="I20" s="31"/>
      <c r="J20" s="32"/>
      <c r="K20" s="32"/>
    </row>
    <row r="21" spans="1:13" ht="15.4" customHeight="1" x14ac:dyDescent="0.2">
      <c r="A21" s="33"/>
      <c r="B21" s="64" t="s">
        <v>161</v>
      </c>
      <c r="C21" s="30" t="s">
        <v>30</v>
      </c>
      <c r="D21" s="30">
        <f>2.6*3+5.5*3</f>
        <v>24.3</v>
      </c>
      <c r="E21" s="30">
        <v>1</v>
      </c>
      <c r="F21" s="30">
        <v>1</v>
      </c>
      <c r="G21" s="30">
        <v>1</v>
      </c>
      <c r="H21" s="31">
        <v>25</v>
      </c>
      <c r="I21" s="31"/>
      <c r="J21" s="32"/>
      <c r="K21" s="32"/>
    </row>
    <row r="22" spans="1:13" ht="15.4" customHeight="1" x14ac:dyDescent="0.2">
      <c r="A22" s="33"/>
      <c r="B22" s="64" t="s">
        <v>162</v>
      </c>
      <c r="C22" s="30" t="s">
        <v>30</v>
      </c>
      <c r="D22" s="30">
        <v>75</v>
      </c>
      <c r="E22" s="30">
        <v>1</v>
      </c>
      <c r="F22" s="30">
        <v>1</v>
      </c>
      <c r="G22" s="30">
        <v>1</v>
      </c>
      <c r="H22" s="31">
        <v>30</v>
      </c>
      <c r="I22" s="31"/>
      <c r="J22" s="32"/>
      <c r="K22" s="32"/>
    </row>
    <row r="23" spans="1:13" x14ac:dyDescent="0.2">
      <c r="B23" s="59"/>
    </row>
    <row r="24" spans="1:13" ht="17.100000000000001" customHeight="1" x14ac:dyDescent="0.2">
      <c r="A24" s="44"/>
      <c r="B24" s="45" t="s">
        <v>108</v>
      </c>
      <c r="C24" s="45"/>
      <c r="D24" s="45"/>
      <c r="E24" s="45"/>
      <c r="F24" s="45"/>
      <c r="G24" s="45"/>
      <c r="H24" s="46"/>
      <c r="I24" s="67"/>
      <c r="J24" s="47"/>
      <c r="K24" s="48">
        <f>SUM(K11:K22)</f>
        <v>0</v>
      </c>
    </row>
    <row r="25" spans="1:13" ht="17.100000000000001" customHeight="1" x14ac:dyDescent="0.2">
      <c r="A25" s="49"/>
      <c r="B25" s="50" t="s">
        <v>109</v>
      </c>
      <c r="C25" s="51"/>
      <c r="D25" s="51"/>
      <c r="E25" s="51"/>
      <c r="F25" s="51"/>
      <c r="G25" s="51"/>
      <c r="H25" s="52"/>
      <c r="I25" s="68"/>
      <c r="K25" s="53">
        <f>K24*0.2</f>
        <v>0</v>
      </c>
    </row>
    <row r="26" spans="1:13" ht="17.100000000000001" customHeight="1" x14ac:dyDescent="0.2">
      <c r="A26" s="54"/>
      <c r="B26" s="55" t="s">
        <v>110</v>
      </c>
      <c r="C26" s="55"/>
      <c r="D26" s="55"/>
      <c r="E26" s="55"/>
      <c r="F26" s="55"/>
      <c r="G26" s="55"/>
      <c r="H26" s="56"/>
      <c r="I26" s="69"/>
      <c r="J26" s="57"/>
      <c r="K26" s="58">
        <f>K24+K25</f>
        <v>0</v>
      </c>
    </row>
    <row r="33" spans="11:11" x14ac:dyDescent="0.2">
      <c r="K33" s="60"/>
    </row>
    <row r="34" spans="11:11" x14ac:dyDescent="0.2">
      <c r="K34" s="61"/>
    </row>
    <row r="35" spans="11:11" x14ac:dyDescent="0.2">
      <c r="K35" s="60"/>
    </row>
  </sheetData>
  <pageMargins left="0.23622047244094502" right="0.23622047244094502" top="0.62992125984252012" bottom="0.74803149606299213" header="0.23622047244094502" footer="0.55157480314960605"/>
  <pageSetup paperSize="0" fitToWidth="0" fitToHeight="0" pageOrder="overThenDown" orientation="portrait" horizontalDpi="0" verticalDpi="0" copies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B52"/>
  <sheetViews>
    <sheetView workbookViewId="0">
      <selection activeCell="H8" sqref="H8:I8"/>
    </sheetView>
  </sheetViews>
  <sheetFormatPr baseColWidth="10" defaultColWidth="11" defaultRowHeight="14.25" x14ac:dyDescent="0.2"/>
  <cols>
    <col min="1" max="1" width="7.125" style="6" customWidth="1"/>
    <col min="2" max="2" width="63.125" style="6" customWidth="1"/>
    <col min="3" max="3" width="6.75" style="9" customWidth="1"/>
    <col min="4" max="7" width="10.625" style="9" hidden="1" customWidth="1"/>
    <col min="8" max="9" width="10.625" style="10" customWidth="1"/>
    <col min="10" max="10" width="10.625" style="23" customWidth="1"/>
    <col min="11" max="11" width="18.375" style="23" customWidth="1"/>
    <col min="12" max="262" width="10.625" style="6" customWidth="1"/>
    <col min="263" max="263" width="11" customWidth="1"/>
  </cols>
  <sheetData>
    <row r="1" spans="1:12" ht="16.5" x14ac:dyDescent="0.25">
      <c r="A1" s="1" t="str">
        <f>ST_1_!A1</f>
        <v>SID RENNES NORD-OUEST – USID CHERBOURG</v>
      </c>
      <c r="B1" s="2"/>
      <c r="C1" s="3"/>
      <c r="D1" s="3"/>
      <c r="E1" s="3"/>
      <c r="F1" s="3"/>
      <c r="G1" s="3"/>
      <c r="H1" s="4"/>
      <c r="I1" s="4"/>
      <c r="J1" s="22"/>
      <c r="K1" s="22"/>
    </row>
    <row r="2" spans="1:12" x14ac:dyDescent="0.2">
      <c r="A2" s="7" t="str">
        <f>ST_1_!A2</f>
        <v>Construction d’une Plage de Manoeuvre  - Querqueville</v>
      </c>
      <c r="B2" s="8"/>
    </row>
    <row r="3" spans="1:12" ht="7.9" customHeight="1" x14ac:dyDescent="0.2"/>
    <row r="4" spans="1:12" x14ac:dyDescent="0.2">
      <c r="A4" s="8" t="str">
        <f>ST_2_!A4</f>
        <v>Cadre de bordereau – Hors démolitions Villa Cadiou / Enjouée</v>
      </c>
    </row>
    <row r="5" spans="1:12" ht="7.9" customHeight="1" x14ac:dyDescent="0.2"/>
    <row r="6" spans="1:12" x14ac:dyDescent="0.2">
      <c r="A6" s="24" t="s">
        <v>6</v>
      </c>
      <c r="B6" s="12" t="s">
        <v>7</v>
      </c>
      <c r="C6" s="14"/>
      <c r="D6" s="14"/>
      <c r="E6" s="14"/>
      <c r="F6" s="14"/>
      <c r="G6" s="14"/>
      <c r="H6" s="15"/>
      <c r="I6" s="15"/>
      <c r="J6" s="25"/>
      <c r="K6" s="25"/>
    </row>
    <row r="7" spans="1:12" ht="7.9" customHeight="1" x14ac:dyDescent="0.2"/>
    <row r="8" spans="1:12" ht="24" x14ac:dyDescent="0.2">
      <c r="A8" s="17"/>
      <c r="B8" s="17" t="s">
        <v>18</v>
      </c>
      <c r="C8" s="26" t="s">
        <v>19</v>
      </c>
      <c r="D8" s="27" t="s">
        <v>20</v>
      </c>
      <c r="E8" s="27" t="s">
        <v>21</v>
      </c>
      <c r="F8" s="27" t="s">
        <v>22</v>
      </c>
      <c r="G8" s="27" t="s">
        <v>23</v>
      </c>
      <c r="H8" s="70" t="s">
        <v>275</v>
      </c>
      <c r="I8" s="70" t="s">
        <v>277</v>
      </c>
      <c r="J8" s="28" t="s">
        <v>24</v>
      </c>
      <c r="K8" s="28" t="s">
        <v>25</v>
      </c>
    </row>
    <row r="9" spans="1:12" ht="7.9" customHeight="1" x14ac:dyDescent="0.2"/>
    <row r="10" spans="1:12" x14ac:dyDescent="0.2">
      <c r="A10" s="29" t="s">
        <v>26</v>
      </c>
      <c r="B10" s="29" t="s">
        <v>27</v>
      </c>
      <c r="C10" s="30"/>
      <c r="D10" s="30"/>
      <c r="E10" s="30"/>
      <c r="F10" s="30"/>
      <c r="G10" s="30"/>
      <c r="H10" s="31"/>
      <c r="I10" s="31"/>
      <c r="J10" s="32"/>
      <c r="K10" s="32"/>
    </row>
    <row r="11" spans="1:12" x14ac:dyDescent="0.2">
      <c r="A11" s="33"/>
      <c r="B11" s="33" t="s">
        <v>39</v>
      </c>
      <c r="C11" s="30" t="s">
        <v>35</v>
      </c>
      <c r="D11" s="30">
        <v>1</v>
      </c>
      <c r="E11" s="30">
        <v>1</v>
      </c>
      <c r="F11" s="30">
        <v>1</v>
      </c>
      <c r="G11" s="30">
        <v>1</v>
      </c>
      <c r="H11" s="31">
        <f>PRODUCT(D11:G11)</f>
        <v>1</v>
      </c>
      <c r="I11" s="31"/>
      <c r="J11" s="32"/>
      <c r="K11" s="32"/>
    </row>
    <row r="12" spans="1:12" x14ac:dyDescent="0.2">
      <c r="A12" s="33"/>
      <c r="B12" s="33" t="s">
        <v>40</v>
      </c>
      <c r="C12" s="30" t="s">
        <v>35</v>
      </c>
      <c r="D12" s="30">
        <v>1</v>
      </c>
      <c r="E12" s="30">
        <v>1</v>
      </c>
      <c r="F12" s="30">
        <v>1</v>
      </c>
      <c r="G12" s="30">
        <v>1</v>
      </c>
      <c r="H12" s="31">
        <f>PRODUCT(D12:G12)</f>
        <v>1</v>
      </c>
      <c r="I12" s="31"/>
      <c r="J12" s="32"/>
      <c r="K12" s="32"/>
    </row>
    <row r="13" spans="1:12" x14ac:dyDescent="0.2">
      <c r="A13" s="33"/>
      <c r="B13" s="33" t="s">
        <v>111</v>
      </c>
      <c r="C13" s="30" t="s">
        <v>35</v>
      </c>
      <c r="D13" s="30">
        <v>1</v>
      </c>
      <c r="E13" s="30">
        <v>1</v>
      </c>
      <c r="F13" s="30">
        <v>1</v>
      </c>
      <c r="G13" s="30">
        <v>1</v>
      </c>
      <c r="H13" s="31">
        <v>1</v>
      </c>
      <c r="I13" s="31"/>
      <c r="J13" s="32"/>
      <c r="K13" s="32"/>
    </row>
    <row r="14" spans="1:12" x14ac:dyDescent="0.2">
      <c r="A14" s="33"/>
      <c r="B14" s="34"/>
      <c r="C14" s="30"/>
      <c r="D14" s="30"/>
      <c r="E14" s="30"/>
      <c r="F14" s="30"/>
      <c r="G14" s="30"/>
      <c r="H14" s="31"/>
      <c r="I14" s="31"/>
      <c r="J14" s="32"/>
      <c r="K14" s="32"/>
    </row>
    <row r="15" spans="1:12" x14ac:dyDescent="0.2">
      <c r="A15" s="29" t="s">
        <v>163</v>
      </c>
      <c r="B15" s="39" t="s">
        <v>164</v>
      </c>
      <c r="C15" s="37"/>
      <c r="D15" s="37"/>
      <c r="E15" s="37"/>
      <c r="F15" s="37"/>
      <c r="G15" s="37"/>
      <c r="H15" s="31"/>
      <c r="I15" s="31"/>
      <c r="J15" s="63"/>
      <c r="K15" s="32"/>
      <c r="L15" s="40"/>
    </row>
    <row r="16" spans="1:12" x14ac:dyDescent="0.2">
      <c r="A16" s="33" t="s">
        <v>165</v>
      </c>
      <c r="B16" s="64" t="s">
        <v>166</v>
      </c>
      <c r="C16" s="30" t="s">
        <v>63</v>
      </c>
      <c r="D16" s="30">
        <v>175</v>
      </c>
      <c r="E16" s="30">
        <v>1</v>
      </c>
      <c r="F16" s="30">
        <v>1</v>
      </c>
      <c r="G16" s="30">
        <v>1</v>
      </c>
      <c r="H16" s="31">
        <f>PRODUCT(D16:G16)</f>
        <v>175</v>
      </c>
      <c r="I16" s="31"/>
      <c r="J16" s="32"/>
      <c r="K16" s="32"/>
    </row>
    <row r="17" spans="1:12" x14ac:dyDescent="0.2">
      <c r="A17" s="33" t="s">
        <v>167</v>
      </c>
      <c r="B17" s="64" t="s">
        <v>168</v>
      </c>
      <c r="C17" s="30" t="s">
        <v>30</v>
      </c>
      <c r="D17" s="30">
        <f>68+55+(4*0.8*4)</f>
        <v>135.80000000000001</v>
      </c>
      <c r="E17" s="30">
        <v>1</v>
      </c>
      <c r="F17" s="30">
        <v>1</v>
      </c>
      <c r="G17" s="30">
        <v>1</v>
      </c>
      <c r="H17" s="31">
        <v>140</v>
      </c>
      <c r="I17" s="31"/>
      <c r="J17" s="32"/>
      <c r="K17" s="32"/>
    </row>
    <row r="18" spans="1:12" x14ac:dyDescent="0.2">
      <c r="A18" s="33" t="s">
        <v>169</v>
      </c>
      <c r="B18" s="64" t="s">
        <v>170</v>
      </c>
      <c r="C18" s="37" t="s">
        <v>63</v>
      </c>
      <c r="D18" s="37">
        <v>175</v>
      </c>
      <c r="E18" s="30">
        <v>1</v>
      </c>
      <c r="F18" s="30">
        <v>1</v>
      </c>
      <c r="G18" s="30">
        <v>1</v>
      </c>
      <c r="H18" s="31">
        <f>PRODUCT(D18:G18)</f>
        <v>175</v>
      </c>
      <c r="I18" s="31"/>
      <c r="J18" s="32"/>
      <c r="K18" s="32"/>
      <c r="L18" s="40"/>
    </row>
    <row r="19" spans="1:12" x14ac:dyDescent="0.2">
      <c r="A19" s="33"/>
      <c r="B19" s="64"/>
      <c r="C19" s="30"/>
      <c r="D19" s="30"/>
      <c r="E19" s="30"/>
      <c r="F19" s="30"/>
      <c r="G19" s="30"/>
      <c r="H19" s="31"/>
      <c r="I19" s="31"/>
      <c r="J19" s="32"/>
      <c r="K19" s="32"/>
    </row>
    <row r="20" spans="1:12" x14ac:dyDescent="0.2">
      <c r="A20" s="29" t="s">
        <v>171</v>
      </c>
      <c r="B20" s="65" t="s">
        <v>172</v>
      </c>
      <c r="C20" s="30"/>
      <c r="D20" s="30"/>
      <c r="E20" s="30"/>
      <c r="F20" s="30"/>
      <c r="G20" s="30"/>
      <c r="H20" s="31"/>
      <c r="I20" s="31"/>
      <c r="J20" s="32"/>
      <c r="K20" s="32"/>
    </row>
    <row r="21" spans="1:12" x14ac:dyDescent="0.2">
      <c r="A21" s="33" t="s">
        <v>173</v>
      </c>
      <c r="B21" s="64" t="s">
        <v>174</v>
      </c>
      <c r="C21" s="30" t="s">
        <v>63</v>
      </c>
      <c r="D21" s="30"/>
      <c r="E21" s="30"/>
      <c r="F21" s="30"/>
      <c r="G21" s="30"/>
      <c r="H21" s="31">
        <v>40</v>
      </c>
      <c r="I21" s="31"/>
      <c r="J21" s="32"/>
      <c r="K21" s="32"/>
    </row>
    <row r="22" spans="1:12" x14ac:dyDescent="0.2">
      <c r="A22" s="33"/>
      <c r="B22" s="64" t="s">
        <v>175</v>
      </c>
      <c r="C22" s="30" t="s">
        <v>63</v>
      </c>
      <c r="D22" s="30"/>
      <c r="E22" s="30"/>
      <c r="F22" s="30"/>
      <c r="G22" s="30"/>
      <c r="H22" s="31">
        <v>40</v>
      </c>
      <c r="I22" s="31"/>
      <c r="J22" s="32"/>
      <c r="K22" s="32"/>
    </row>
    <row r="23" spans="1:12" x14ac:dyDescent="0.2">
      <c r="A23" s="33"/>
      <c r="B23" s="64" t="s">
        <v>176</v>
      </c>
      <c r="C23" s="30" t="s">
        <v>63</v>
      </c>
      <c r="D23" s="30"/>
      <c r="E23" s="30"/>
      <c r="F23" s="30"/>
      <c r="G23" s="30"/>
      <c r="H23" s="31">
        <v>40</v>
      </c>
      <c r="I23" s="31"/>
      <c r="J23" s="32"/>
      <c r="K23" s="32"/>
    </row>
    <row r="24" spans="1:12" x14ac:dyDescent="0.2">
      <c r="A24" s="33"/>
      <c r="B24" s="64" t="s">
        <v>177</v>
      </c>
      <c r="C24" s="30" t="s">
        <v>63</v>
      </c>
      <c r="D24" s="30"/>
      <c r="E24" s="30"/>
      <c r="F24" s="30"/>
      <c r="G24" s="30"/>
      <c r="H24" s="31">
        <v>15</v>
      </c>
      <c r="I24" s="31"/>
      <c r="J24" s="32"/>
      <c r="K24" s="32"/>
    </row>
    <row r="25" spans="1:12" x14ac:dyDescent="0.2">
      <c r="A25" s="33" t="s">
        <v>178</v>
      </c>
      <c r="B25" s="64" t="s">
        <v>179</v>
      </c>
      <c r="C25" s="30" t="s">
        <v>63</v>
      </c>
      <c r="D25" s="30"/>
      <c r="E25" s="30"/>
      <c r="F25" s="30"/>
      <c r="G25" s="30"/>
      <c r="H25" s="31">
        <v>40</v>
      </c>
      <c r="I25" s="31"/>
      <c r="J25" s="32"/>
      <c r="K25" s="32"/>
    </row>
    <row r="26" spans="1:12" x14ac:dyDescent="0.2">
      <c r="A26" s="33"/>
      <c r="B26" s="64"/>
      <c r="C26" s="30"/>
      <c r="D26" s="30"/>
      <c r="E26" s="30"/>
      <c r="F26" s="30"/>
      <c r="G26" s="30"/>
      <c r="H26" s="31"/>
      <c r="I26" s="31"/>
      <c r="J26" s="32"/>
      <c r="K26" s="32"/>
    </row>
    <row r="27" spans="1:12" x14ac:dyDescent="0.2">
      <c r="A27" s="29" t="s">
        <v>180</v>
      </c>
      <c r="B27" s="29" t="s">
        <v>181</v>
      </c>
      <c r="C27" s="30"/>
      <c r="D27" s="30"/>
      <c r="E27" s="30"/>
      <c r="F27" s="30"/>
      <c r="G27" s="30"/>
      <c r="H27" s="31"/>
      <c r="I27" s="31"/>
      <c r="J27" s="32"/>
      <c r="K27" s="32"/>
    </row>
    <row r="28" spans="1:12" x14ac:dyDescent="0.2">
      <c r="A28" s="33" t="s">
        <v>182</v>
      </c>
      <c r="B28" s="33" t="s">
        <v>183</v>
      </c>
      <c r="C28" s="30" t="s">
        <v>30</v>
      </c>
      <c r="D28" s="30">
        <v>70</v>
      </c>
      <c r="E28" s="30">
        <v>1</v>
      </c>
      <c r="F28" s="30">
        <v>1</v>
      </c>
      <c r="G28" s="30">
        <v>1</v>
      </c>
      <c r="H28" s="31">
        <v>70</v>
      </c>
      <c r="I28" s="31"/>
      <c r="J28" s="32"/>
      <c r="K28" s="32"/>
    </row>
    <row r="29" spans="1:12" x14ac:dyDescent="0.2">
      <c r="A29" s="33" t="s">
        <v>184</v>
      </c>
      <c r="B29" s="33" t="s">
        <v>185</v>
      </c>
      <c r="C29" s="30" t="s">
        <v>30</v>
      </c>
      <c r="D29" s="30">
        <v>5</v>
      </c>
      <c r="E29" s="30">
        <v>1</v>
      </c>
      <c r="F29" s="30">
        <v>1</v>
      </c>
      <c r="G29" s="30">
        <v>1</v>
      </c>
      <c r="H29" s="31">
        <f>PRODUCT(D29:G29)</f>
        <v>5</v>
      </c>
      <c r="I29" s="31"/>
      <c r="J29" s="32"/>
      <c r="K29" s="32"/>
    </row>
    <row r="30" spans="1:12" x14ac:dyDescent="0.2">
      <c r="A30" s="33" t="s">
        <v>186</v>
      </c>
      <c r="B30" s="64" t="s">
        <v>187</v>
      </c>
      <c r="C30" s="30" t="s">
        <v>19</v>
      </c>
      <c r="D30" s="30"/>
      <c r="E30" s="30"/>
      <c r="F30" s="30"/>
      <c r="G30" s="30"/>
      <c r="H30" s="31">
        <v>4</v>
      </c>
      <c r="I30" s="31"/>
      <c r="J30" s="32"/>
      <c r="K30" s="32"/>
    </row>
    <row r="31" spans="1:12" x14ac:dyDescent="0.2">
      <c r="A31" s="33"/>
      <c r="B31" s="64"/>
      <c r="C31" s="30"/>
      <c r="D31" s="30"/>
      <c r="E31" s="30"/>
      <c r="F31" s="30"/>
      <c r="G31" s="30"/>
      <c r="H31" s="31"/>
      <c r="I31" s="31"/>
      <c r="J31" s="32"/>
      <c r="K31" s="32"/>
    </row>
    <row r="32" spans="1:12" x14ac:dyDescent="0.2">
      <c r="A32" s="29" t="s">
        <v>188</v>
      </c>
      <c r="B32" s="65" t="s">
        <v>189</v>
      </c>
      <c r="C32" s="30"/>
      <c r="D32" s="30"/>
      <c r="E32" s="30"/>
      <c r="F32" s="30"/>
      <c r="G32" s="30"/>
      <c r="H32" s="31"/>
      <c r="I32" s="31"/>
      <c r="J32" s="32"/>
      <c r="K32" s="32"/>
    </row>
    <row r="33" spans="1:11" x14ac:dyDescent="0.2">
      <c r="A33" s="33" t="s">
        <v>190</v>
      </c>
      <c r="B33" s="64" t="s">
        <v>191</v>
      </c>
      <c r="C33" s="30" t="s">
        <v>30</v>
      </c>
      <c r="D33" s="30">
        <v>10</v>
      </c>
      <c r="E33" s="30">
        <v>1</v>
      </c>
      <c r="F33" s="30">
        <v>1</v>
      </c>
      <c r="G33" s="30">
        <v>1</v>
      </c>
      <c r="H33" s="31">
        <v>40</v>
      </c>
      <c r="I33" s="31"/>
      <c r="J33" s="32"/>
      <c r="K33" s="32"/>
    </row>
    <row r="34" spans="1:11" x14ac:dyDescent="0.2">
      <c r="A34" s="33" t="s">
        <v>192</v>
      </c>
      <c r="B34" s="38" t="s">
        <v>193</v>
      </c>
      <c r="C34" s="30" t="s">
        <v>30</v>
      </c>
      <c r="D34" s="30">
        <f>4*7+4*3</f>
        <v>40</v>
      </c>
      <c r="E34" s="30">
        <v>1</v>
      </c>
      <c r="F34" s="30">
        <v>1</v>
      </c>
      <c r="G34" s="30">
        <v>1</v>
      </c>
      <c r="H34" s="31">
        <v>20</v>
      </c>
      <c r="I34" s="31"/>
      <c r="J34" s="32"/>
      <c r="K34" s="32"/>
    </row>
    <row r="35" spans="1:11" x14ac:dyDescent="0.2">
      <c r="B35" s="59"/>
    </row>
    <row r="36" spans="1:11" ht="17.100000000000001" customHeight="1" x14ac:dyDescent="0.2">
      <c r="A36" s="44"/>
      <c r="B36" s="45" t="s">
        <v>108</v>
      </c>
      <c r="C36" s="45"/>
      <c r="D36" s="45"/>
      <c r="E36" s="45"/>
      <c r="F36" s="45"/>
      <c r="G36" s="45"/>
      <c r="H36" s="46"/>
      <c r="I36" s="67"/>
      <c r="J36" s="47"/>
      <c r="K36" s="48">
        <f>SUM(K11:K34)</f>
        <v>0</v>
      </c>
    </row>
    <row r="37" spans="1:11" ht="17.100000000000001" customHeight="1" x14ac:dyDescent="0.2">
      <c r="A37" s="49"/>
      <c r="B37" s="50" t="s">
        <v>109</v>
      </c>
      <c r="C37" s="51"/>
      <c r="D37" s="51"/>
      <c r="E37" s="51"/>
      <c r="F37" s="51"/>
      <c r="G37" s="51"/>
      <c r="H37" s="52"/>
      <c r="I37" s="68"/>
      <c r="K37" s="53">
        <f>K36*0.2</f>
        <v>0</v>
      </c>
    </row>
    <row r="38" spans="1:11" ht="17.100000000000001" customHeight="1" x14ac:dyDescent="0.2">
      <c r="A38" s="54"/>
      <c r="B38" s="55" t="s">
        <v>110</v>
      </c>
      <c r="C38" s="55"/>
      <c r="D38" s="55"/>
      <c r="E38" s="55"/>
      <c r="F38" s="55"/>
      <c r="G38" s="55"/>
      <c r="H38" s="56"/>
      <c r="I38" s="69"/>
      <c r="J38" s="57"/>
      <c r="K38" s="58">
        <f>K36+K37</f>
        <v>0</v>
      </c>
    </row>
    <row r="50" spans="11:11" x14ac:dyDescent="0.2">
      <c r="K50" s="60"/>
    </row>
    <row r="51" spans="11:11" x14ac:dyDescent="0.2">
      <c r="K51" s="61"/>
    </row>
    <row r="52" spans="11:11" x14ac:dyDescent="0.2">
      <c r="K52" s="60"/>
    </row>
  </sheetData>
  <pageMargins left="0.23622047244094502" right="0.23622047244094502" top="0.62992125984252012" bottom="0.74803149606299213" header="0.23622047244094502" footer="0.55157480314960605"/>
  <pageSetup paperSize="0" fitToWidth="0" fitToHeight="0" pageOrder="overThenDown" orientation="portrait" horizontalDpi="0" verticalDpi="0" copies="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B39"/>
  <sheetViews>
    <sheetView workbookViewId="0">
      <selection activeCell="H8" sqref="H8:I8"/>
    </sheetView>
  </sheetViews>
  <sheetFormatPr baseColWidth="10" defaultColWidth="11" defaultRowHeight="14.25" x14ac:dyDescent="0.2"/>
  <cols>
    <col min="1" max="1" width="7.125" style="6" customWidth="1"/>
    <col min="2" max="2" width="63.5" style="6" customWidth="1"/>
    <col min="3" max="3" width="6.75" style="9" customWidth="1"/>
    <col min="4" max="7" width="10.625" style="9" hidden="1" customWidth="1"/>
    <col min="8" max="9" width="10.625" style="10" customWidth="1"/>
    <col min="10" max="10" width="10.625" style="23" customWidth="1"/>
    <col min="11" max="11" width="18.375" style="23" customWidth="1"/>
    <col min="12" max="262" width="10.625" style="6" customWidth="1"/>
    <col min="263" max="263" width="11" customWidth="1"/>
  </cols>
  <sheetData>
    <row r="1" spans="1:11" ht="16.5" x14ac:dyDescent="0.25">
      <c r="A1" s="1" t="str">
        <f>ST_1_!A1</f>
        <v>SID RENNES NORD-OUEST – USID CHERBOURG</v>
      </c>
      <c r="B1" s="2"/>
      <c r="C1" s="3"/>
      <c r="D1" s="3"/>
      <c r="E1" s="3"/>
      <c r="F1" s="3"/>
      <c r="G1" s="3"/>
      <c r="H1" s="4"/>
      <c r="I1" s="4"/>
      <c r="J1" s="22"/>
      <c r="K1" s="22"/>
    </row>
    <row r="2" spans="1:11" x14ac:dyDescent="0.2">
      <c r="A2" s="7" t="str">
        <f>ST_1_!A2</f>
        <v>Construction d’une Plage de Manoeuvre  - Querqueville</v>
      </c>
      <c r="B2" s="8"/>
    </row>
    <row r="3" spans="1:11" ht="7.9" customHeight="1" x14ac:dyDescent="0.2"/>
    <row r="4" spans="1:11" x14ac:dyDescent="0.2">
      <c r="A4" s="8" t="str">
        <f>ST_4_!A4</f>
        <v>Cadre de bordereau – Hors démolitions Villa Cadiou / Enjouée</v>
      </c>
    </row>
    <row r="5" spans="1:11" ht="7.9" customHeight="1" x14ac:dyDescent="0.2"/>
    <row r="6" spans="1:11" x14ac:dyDescent="0.2">
      <c r="A6" s="24" t="s">
        <v>10</v>
      </c>
      <c r="B6" s="12" t="s">
        <v>11</v>
      </c>
      <c r="C6" s="14"/>
      <c r="D6" s="14"/>
      <c r="E6" s="14"/>
      <c r="F6" s="14"/>
      <c r="G6" s="14"/>
      <c r="H6" s="15"/>
      <c r="I6" s="15"/>
      <c r="J6" s="25"/>
      <c r="K6" s="25"/>
    </row>
    <row r="7" spans="1:11" ht="7.9" customHeight="1" x14ac:dyDescent="0.2"/>
    <row r="8" spans="1:11" ht="24" x14ac:dyDescent="0.2">
      <c r="A8" s="17"/>
      <c r="B8" s="17" t="s">
        <v>18</v>
      </c>
      <c r="C8" s="26" t="s">
        <v>19</v>
      </c>
      <c r="D8" s="27" t="s">
        <v>20</v>
      </c>
      <c r="E8" s="27" t="s">
        <v>21</v>
      </c>
      <c r="F8" s="27" t="s">
        <v>22</v>
      </c>
      <c r="G8" s="27" t="s">
        <v>23</v>
      </c>
      <c r="H8" s="70" t="s">
        <v>275</v>
      </c>
      <c r="I8" s="70" t="s">
        <v>277</v>
      </c>
      <c r="J8" s="28" t="s">
        <v>24</v>
      </c>
      <c r="K8" s="28" t="s">
        <v>25</v>
      </c>
    </row>
    <row r="9" spans="1:11" ht="7.9" customHeight="1" x14ac:dyDescent="0.2"/>
    <row r="10" spans="1:11" x14ac:dyDescent="0.2">
      <c r="A10" s="29" t="s">
        <v>26</v>
      </c>
      <c r="B10" s="29" t="s">
        <v>27</v>
      </c>
      <c r="C10" s="30"/>
      <c r="D10" s="30"/>
      <c r="E10" s="30"/>
      <c r="F10" s="30"/>
      <c r="G10" s="30"/>
      <c r="H10" s="31"/>
      <c r="I10" s="31"/>
      <c r="J10" s="32"/>
      <c r="K10" s="32"/>
    </row>
    <row r="11" spans="1:11" x14ac:dyDescent="0.2">
      <c r="A11" s="33"/>
      <c r="B11" s="33" t="s">
        <v>39</v>
      </c>
      <c r="C11" s="30" t="s">
        <v>35</v>
      </c>
      <c r="D11" s="30">
        <v>1</v>
      </c>
      <c r="E11" s="30">
        <v>1</v>
      </c>
      <c r="F11" s="30">
        <v>1</v>
      </c>
      <c r="G11" s="30">
        <v>1</v>
      </c>
      <c r="H11" s="31">
        <f>PRODUCT(D11:G11)</f>
        <v>1</v>
      </c>
      <c r="I11" s="31"/>
      <c r="J11" s="32"/>
      <c r="K11" s="32"/>
    </row>
    <row r="12" spans="1:11" x14ac:dyDescent="0.2">
      <c r="A12" s="33"/>
      <c r="B12" s="33" t="s">
        <v>40</v>
      </c>
      <c r="C12" s="30" t="s">
        <v>35</v>
      </c>
      <c r="D12" s="30">
        <v>1</v>
      </c>
      <c r="E12" s="30">
        <v>1</v>
      </c>
      <c r="F12" s="30">
        <v>1</v>
      </c>
      <c r="G12" s="30">
        <v>1</v>
      </c>
      <c r="H12" s="31">
        <f>PRODUCT(D12:G12)</f>
        <v>1</v>
      </c>
      <c r="I12" s="31"/>
      <c r="J12" s="32"/>
      <c r="K12" s="32"/>
    </row>
    <row r="13" spans="1:11" x14ac:dyDescent="0.2">
      <c r="A13" s="33"/>
      <c r="B13" s="33"/>
      <c r="C13" s="30"/>
      <c r="D13" s="30"/>
      <c r="E13" s="30"/>
      <c r="F13" s="30"/>
      <c r="G13" s="30"/>
      <c r="H13" s="31"/>
      <c r="I13" s="31"/>
      <c r="J13" s="32"/>
      <c r="K13" s="32"/>
    </row>
    <row r="14" spans="1:11" x14ac:dyDescent="0.2">
      <c r="A14" s="29" t="s">
        <v>194</v>
      </c>
      <c r="B14" s="29" t="s">
        <v>195</v>
      </c>
      <c r="C14" s="30"/>
      <c r="D14" s="30"/>
      <c r="E14" s="30"/>
      <c r="F14" s="30"/>
      <c r="G14" s="30"/>
      <c r="H14" s="31"/>
      <c r="I14" s="31"/>
      <c r="J14" s="32"/>
      <c r="K14" s="32"/>
    </row>
    <row r="15" spans="1:11" x14ac:dyDescent="0.2">
      <c r="A15" s="33" t="s">
        <v>196</v>
      </c>
      <c r="B15" s="33" t="s">
        <v>197</v>
      </c>
      <c r="C15" s="30" t="s">
        <v>19</v>
      </c>
      <c r="D15" s="30">
        <v>1</v>
      </c>
      <c r="E15" s="30">
        <v>1</v>
      </c>
      <c r="F15" s="30">
        <v>1</v>
      </c>
      <c r="G15" s="30">
        <v>1</v>
      </c>
      <c r="H15" s="31">
        <v>2</v>
      </c>
      <c r="I15" s="31"/>
      <c r="J15" s="32"/>
      <c r="K15" s="32"/>
    </row>
    <row r="16" spans="1:11" x14ac:dyDescent="0.2">
      <c r="A16" s="33" t="s">
        <v>198</v>
      </c>
      <c r="B16" s="33" t="s">
        <v>199</v>
      </c>
      <c r="C16" s="30" t="s">
        <v>19</v>
      </c>
      <c r="D16" s="30">
        <v>1</v>
      </c>
      <c r="E16" s="30">
        <v>1</v>
      </c>
      <c r="F16" s="30">
        <v>1</v>
      </c>
      <c r="G16" s="30">
        <v>3</v>
      </c>
      <c r="H16" s="31">
        <f>PRODUCT(D16:G16)</f>
        <v>3</v>
      </c>
      <c r="I16" s="31"/>
      <c r="J16" s="32"/>
      <c r="K16" s="32"/>
    </row>
    <row r="17" spans="1:11" x14ac:dyDescent="0.2">
      <c r="A17" s="33" t="s">
        <v>200</v>
      </c>
      <c r="B17" s="33" t="s">
        <v>201</v>
      </c>
      <c r="C17" s="30" t="s">
        <v>19</v>
      </c>
      <c r="D17" s="30">
        <v>1</v>
      </c>
      <c r="E17" s="30">
        <v>1</v>
      </c>
      <c r="F17" s="30">
        <v>1</v>
      </c>
      <c r="G17" s="30">
        <v>1</v>
      </c>
      <c r="H17" s="31">
        <v>1</v>
      </c>
      <c r="I17" s="31"/>
      <c r="J17" s="32"/>
      <c r="K17" s="32"/>
    </row>
    <row r="18" spans="1:11" x14ac:dyDescent="0.2">
      <c r="A18" s="33" t="s">
        <v>202</v>
      </c>
      <c r="B18" s="33" t="s">
        <v>203</v>
      </c>
      <c r="C18" s="30" t="s">
        <v>19</v>
      </c>
      <c r="D18" s="30"/>
      <c r="E18" s="30"/>
      <c r="F18" s="30"/>
      <c r="G18" s="30"/>
      <c r="H18" s="31">
        <v>4</v>
      </c>
      <c r="I18" s="31"/>
      <c r="J18" s="32"/>
      <c r="K18" s="32"/>
    </row>
    <row r="19" spans="1:11" x14ac:dyDescent="0.2">
      <c r="A19" s="33"/>
      <c r="B19" s="33"/>
      <c r="C19" s="30"/>
      <c r="D19" s="30"/>
      <c r="E19" s="30"/>
      <c r="F19" s="30"/>
      <c r="G19" s="30"/>
      <c r="H19" s="31"/>
      <c r="I19" s="31"/>
      <c r="J19" s="32"/>
      <c r="K19" s="32"/>
    </row>
    <row r="20" spans="1:11" x14ac:dyDescent="0.2">
      <c r="A20" s="29" t="s">
        <v>204</v>
      </c>
      <c r="B20" s="29" t="s">
        <v>205</v>
      </c>
      <c r="C20" s="37"/>
      <c r="D20" s="37"/>
      <c r="E20" s="37"/>
      <c r="F20" s="37"/>
      <c r="G20" s="37"/>
      <c r="H20" s="31"/>
      <c r="I20" s="31"/>
      <c r="J20" s="32"/>
      <c r="K20" s="32"/>
    </row>
    <row r="21" spans="1:11" x14ac:dyDescent="0.2">
      <c r="A21" s="33"/>
      <c r="B21" s="64" t="s">
        <v>206</v>
      </c>
      <c r="C21" s="30" t="s">
        <v>63</v>
      </c>
      <c r="D21" s="30">
        <v>12</v>
      </c>
      <c r="E21" s="30">
        <v>3</v>
      </c>
      <c r="F21" s="30">
        <v>1</v>
      </c>
      <c r="G21" s="30">
        <v>1</v>
      </c>
      <c r="H21" s="31">
        <v>40</v>
      </c>
      <c r="I21" s="31"/>
      <c r="J21" s="32"/>
      <c r="K21" s="32"/>
    </row>
    <row r="22" spans="1:11" x14ac:dyDescent="0.2">
      <c r="A22" s="33"/>
      <c r="B22" s="34"/>
      <c r="C22" s="30"/>
      <c r="D22" s="30"/>
      <c r="E22" s="30"/>
      <c r="F22" s="30"/>
      <c r="G22" s="30"/>
      <c r="H22" s="31"/>
      <c r="I22" s="31"/>
      <c r="J22" s="32"/>
      <c r="K22" s="32"/>
    </row>
    <row r="23" spans="1:11" x14ac:dyDescent="0.2">
      <c r="A23" s="29" t="s">
        <v>207</v>
      </c>
      <c r="B23" s="39" t="s">
        <v>208</v>
      </c>
      <c r="C23" s="30"/>
      <c r="D23" s="30"/>
      <c r="E23" s="30"/>
      <c r="F23" s="30"/>
      <c r="G23" s="30"/>
      <c r="H23" s="31"/>
      <c r="I23" s="31"/>
      <c r="J23" s="32"/>
      <c r="K23" s="32"/>
    </row>
    <row r="24" spans="1:11" x14ac:dyDescent="0.2">
      <c r="A24" s="29"/>
      <c r="B24" s="38" t="s">
        <v>209</v>
      </c>
      <c r="C24" s="30" t="s">
        <v>63</v>
      </c>
      <c r="D24" s="30">
        <f>8.75+3.3+2+2+2+1+1+1+3</f>
        <v>24.05</v>
      </c>
      <c r="E24" s="30">
        <v>3</v>
      </c>
      <c r="F24" s="30">
        <v>1</v>
      </c>
      <c r="G24" s="30">
        <v>1</v>
      </c>
      <c r="H24" s="31">
        <v>75</v>
      </c>
      <c r="I24" s="31"/>
      <c r="J24" s="32"/>
      <c r="K24" s="32"/>
    </row>
    <row r="25" spans="1:11" x14ac:dyDescent="0.2">
      <c r="A25" s="29"/>
      <c r="B25" s="38" t="s">
        <v>210</v>
      </c>
      <c r="C25" s="30" t="s">
        <v>63</v>
      </c>
      <c r="D25" s="30">
        <f>6.3+2+2.75+2.75+1.8+1+1+1.5</f>
        <v>19.100000000000001</v>
      </c>
      <c r="E25" s="30">
        <v>3</v>
      </c>
      <c r="F25" s="30">
        <v>1</v>
      </c>
      <c r="G25" s="30">
        <v>1</v>
      </c>
      <c r="H25" s="31">
        <v>60</v>
      </c>
      <c r="I25" s="31"/>
      <c r="J25" s="32"/>
      <c r="K25" s="32"/>
    </row>
    <row r="26" spans="1:11" x14ac:dyDescent="0.2">
      <c r="A26" s="29"/>
      <c r="B26" s="38" t="s">
        <v>211</v>
      </c>
      <c r="C26" s="30" t="s">
        <v>97</v>
      </c>
      <c r="D26" s="30"/>
      <c r="E26" s="30"/>
      <c r="F26" s="30"/>
      <c r="G26" s="30"/>
      <c r="H26" s="31">
        <v>1</v>
      </c>
      <c r="I26" s="31"/>
      <c r="J26" s="32"/>
      <c r="K26" s="32"/>
    </row>
    <row r="27" spans="1:11" x14ac:dyDescent="0.2">
      <c r="A27" s="33"/>
      <c r="B27" s="34"/>
      <c r="C27" s="30"/>
      <c r="D27" s="30"/>
      <c r="E27" s="30"/>
      <c r="F27" s="30"/>
      <c r="G27" s="30"/>
      <c r="H27" s="31"/>
      <c r="I27" s="31"/>
      <c r="J27" s="32"/>
      <c r="K27" s="32"/>
    </row>
    <row r="28" spans="1:11" x14ac:dyDescent="0.2">
      <c r="A28" s="36" t="s">
        <v>212</v>
      </c>
      <c r="B28" s="39" t="s">
        <v>213</v>
      </c>
      <c r="C28" s="30" t="s">
        <v>63</v>
      </c>
      <c r="D28" s="30">
        <v>16</v>
      </c>
      <c r="E28" s="30">
        <v>1</v>
      </c>
      <c r="F28" s="30">
        <v>1</v>
      </c>
      <c r="G28" s="30">
        <v>1</v>
      </c>
      <c r="H28" s="31">
        <f>PRODUCT(D28:G28)</f>
        <v>16</v>
      </c>
      <c r="I28" s="31"/>
      <c r="J28" s="32"/>
      <c r="K28" s="32"/>
    </row>
    <row r="29" spans="1:11" x14ac:dyDescent="0.2">
      <c r="A29" s="33"/>
      <c r="B29" s="34"/>
      <c r="C29" s="30"/>
      <c r="D29" s="30"/>
      <c r="E29" s="30"/>
      <c r="F29" s="30"/>
      <c r="G29" s="30"/>
      <c r="H29" s="31"/>
      <c r="I29" s="31"/>
      <c r="J29" s="32"/>
      <c r="K29" s="32"/>
    </row>
    <row r="30" spans="1:11" x14ac:dyDescent="0.2">
      <c r="A30" s="29" t="s">
        <v>214</v>
      </c>
      <c r="B30" s="39" t="s">
        <v>215</v>
      </c>
      <c r="C30" s="30"/>
      <c r="D30" s="30"/>
      <c r="E30" s="30"/>
      <c r="F30" s="30"/>
      <c r="G30" s="30"/>
      <c r="H30" s="31"/>
      <c r="I30" s="31"/>
      <c r="J30" s="32"/>
      <c r="K30" s="32"/>
    </row>
    <row r="31" spans="1:11" x14ac:dyDescent="0.2">
      <c r="A31" s="33" t="s">
        <v>216</v>
      </c>
      <c r="B31" s="34" t="s">
        <v>217</v>
      </c>
      <c r="C31" s="30" t="s">
        <v>19</v>
      </c>
      <c r="D31" s="30"/>
      <c r="E31" s="30"/>
      <c r="F31" s="30"/>
      <c r="G31" s="30"/>
      <c r="H31" s="31">
        <v>6</v>
      </c>
      <c r="I31" s="31"/>
      <c r="J31" s="32"/>
      <c r="K31" s="32"/>
    </row>
    <row r="32" spans="1:11" x14ac:dyDescent="0.2">
      <c r="A32" s="33" t="s">
        <v>218</v>
      </c>
      <c r="B32" s="34" t="s">
        <v>219</v>
      </c>
      <c r="C32" s="30" t="s">
        <v>19</v>
      </c>
      <c r="D32" s="30"/>
      <c r="E32" s="30"/>
      <c r="F32" s="30"/>
      <c r="G32" s="30"/>
      <c r="H32" s="31">
        <v>2</v>
      </c>
      <c r="I32" s="31"/>
      <c r="J32" s="32"/>
      <c r="K32" s="32"/>
    </row>
    <row r="33" spans="1:11" x14ac:dyDescent="0.2">
      <c r="A33" s="33" t="s">
        <v>220</v>
      </c>
      <c r="B33" s="34" t="s">
        <v>221</v>
      </c>
      <c r="C33" s="30" t="s">
        <v>19</v>
      </c>
      <c r="D33" s="30"/>
      <c r="E33" s="30"/>
      <c r="F33" s="30"/>
      <c r="G33" s="30"/>
      <c r="H33" s="31">
        <v>8</v>
      </c>
      <c r="I33" s="31"/>
      <c r="J33" s="32"/>
      <c r="K33" s="32"/>
    </row>
    <row r="34" spans="1:11" x14ac:dyDescent="0.2">
      <c r="A34" s="33"/>
      <c r="B34" s="34"/>
      <c r="C34" s="30"/>
      <c r="D34" s="30"/>
      <c r="E34" s="30"/>
      <c r="F34" s="30"/>
      <c r="G34" s="30"/>
      <c r="H34" s="31"/>
      <c r="I34" s="31"/>
      <c r="J34" s="32"/>
      <c r="K34" s="32"/>
    </row>
    <row r="35" spans="1:11" x14ac:dyDescent="0.2">
      <c r="A35" s="29" t="s">
        <v>222</v>
      </c>
      <c r="B35" s="39" t="s">
        <v>223</v>
      </c>
      <c r="C35" s="30" t="s">
        <v>63</v>
      </c>
      <c r="D35" s="30"/>
      <c r="E35" s="30"/>
      <c r="F35" s="30"/>
      <c r="G35" s="30"/>
      <c r="H35" s="31">
        <v>30</v>
      </c>
      <c r="I35" s="31"/>
      <c r="J35" s="32"/>
      <c r="K35" s="32"/>
    </row>
    <row r="36" spans="1:11" x14ac:dyDescent="0.2">
      <c r="B36" s="59"/>
    </row>
    <row r="37" spans="1:11" ht="17.100000000000001" customHeight="1" x14ac:dyDescent="0.2">
      <c r="A37" s="44"/>
      <c r="B37" s="45" t="s">
        <v>108</v>
      </c>
      <c r="C37" s="45"/>
      <c r="D37" s="45"/>
      <c r="E37" s="45"/>
      <c r="F37" s="45"/>
      <c r="G37" s="45"/>
      <c r="H37" s="46"/>
      <c r="I37" s="67"/>
      <c r="J37" s="47"/>
      <c r="K37" s="48">
        <f>SUM(K10:K35)</f>
        <v>0</v>
      </c>
    </row>
    <row r="38" spans="1:11" ht="17.100000000000001" customHeight="1" x14ac:dyDescent="0.2">
      <c r="A38" s="49"/>
      <c r="B38" s="50" t="s">
        <v>109</v>
      </c>
      <c r="C38" s="51"/>
      <c r="D38" s="51"/>
      <c r="E38" s="51"/>
      <c r="F38" s="51"/>
      <c r="G38" s="51"/>
      <c r="H38" s="52"/>
      <c r="I38" s="68"/>
      <c r="K38" s="53">
        <f>K37*0.2</f>
        <v>0</v>
      </c>
    </row>
    <row r="39" spans="1:11" ht="17.100000000000001" customHeight="1" x14ac:dyDescent="0.2">
      <c r="A39" s="54"/>
      <c r="B39" s="55" t="s">
        <v>110</v>
      </c>
      <c r="C39" s="55"/>
      <c r="D39" s="55"/>
      <c r="E39" s="55"/>
      <c r="F39" s="55"/>
      <c r="G39" s="55"/>
      <c r="H39" s="56"/>
      <c r="I39" s="69"/>
      <c r="J39" s="57"/>
      <c r="K39" s="58">
        <f>K37+K38</f>
        <v>0</v>
      </c>
    </row>
  </sheetData>
  <pageMargins left="0.23622047244094502" right="0.23622047244094502" top="0.62992125984252012" bottom="0.74803149606299213" header="0.23622047244094502" footer="0.55157480314960605"/>
  <pageSetup paperSize="0" fitToWidth="0" fitToHeight="0" pageOrder="overThenDown" orientation="portrait" horizontalDpi="0" verticalDpi="0" copies="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B20"/>
  <sheetViews>
    <sheetView workbookViewId="0">
      <selection activeCell="H8" sqref="H8:I8"/>
    </sheetView>
  </sheetViews>
  <sheetFormatPr baseColWidth="10" defaultColWidth="11" defaultRowHeight="14.25" x14ac:dyDescent="0.2"/>
  <cols>
    <col min="1" max="1" width="7.125" style="6" customWidth="1"/>
    <col min="2" max="2" width="63.5" style="6" customWidth="1"/>
    <col min="3" max="3" width="6.75" style="9" customWidth="1"/>
    <col min="4" max="7" width="10.625" style="9" hidden="1" customWidth="1"/>
    <col min="8" max="9" width="10.625" style="10" customWidth="1"/>
    <col min="10" max="10" width="10.625" style="23" customWidth="1"/>
    <col min="11" max="11" width="18.375" style="23" customWidth="1"/>
    <col min="12" max="262" width="10.625" style="6" customWidth="1"/>
    <col min="263" max="263" width="11" customWidth="1"/>
  </cols>
  <sheetData>
    <row r="1" spans="1:11" ht="16.5" x14ac:dyDescent="0.25">
      <c r="A1" s="1" t="str">
        <f>ST_1_!A1</f>
        <v>SID RENNES NORD-OUEST – USID CHERBOURG</v>
      </c>
      <c r="B1" s="2"/>
      <c r="C1" s="3"/>
      <c r="D1" s="3"/>
      <c r="E1" s="3"/>
      <c r="F1" s="3"/>
      <c r="G1" s="3"/>
      <c r="H1" s="4"/>
      <c r="I1" s="4"/>
      <c r="J1" s="22"/>
      <c r="K1" s="22"/>
    </row>
    <row r="2" spans="1:11" x14ac:dyDescent="0.2">
      <c r="A2" s="7" t="str">
        <f>ST_1_!A2</f>
        <v>Construction d’une Plage de Manoeuvre  - Querqueville</v>
      </c>
      <c r="B2" s="8"/>
    </row>
    <row r="3" spans="1:11" ht="7.9" customHeight="1" x14ac:dyDescent="0.2"/>
    <row r="4" spans="1:11" x14ac:dyDescent="0.2">
      <c r="A4" s="8" t="str">
        <f>ST_4_!A4</f>
        <v>Cadre de bordereau – Hors démolitions Villa Cadiou / Enjouée</v>
      </c>
    </row>
    <row r="5" spans="1:11" ht="7.9" customHeight="1" x14ac:dyDescent="0.2"/>
    <row r="6" spans="1:11" x14ac:dyDescent="0.2">
      <c r="A6" s="24" t="s">
        <v>12</v>
      </c>
      <c r="B6" s="12" t="s">
        <v>13</v>
      </c>
      <c r="C6" s="14"/>
      <c r="D6" s="14"/>
      <c r="E6" s="14"/>
      <c r="F6" s="14"/>
      <c r="G6" s="14"/>
      <c r="H6" s="15"/>
      <c r="I6" s="15"/>
      <c r="J6" s="25"/>
      <c r="K6" s="25"/>
    </row>
    <row r="7" spans="1:11" ht="7.9" customHeight="1" x14ac:dyDescent="0.2"/>
    <row r="8" spans="1:11" ht="24" x14ac:dyDescent="0.2">
      <c r="A8" s="17"/>
      <c r="B8" s="17" t="s">
        <v>18</v>
      </c>
      <c r="C8" s="26" t="s">
        <v>19</v>
      </c>
      <c r="D8" s="27" t="s">
        <v>20</v>
      </c>
      <c r="E8" s="27" t="s">
        <v>21</v>
      </c>
      <c r="F8" s="27" t="s">
        <v>22</v>
      </c>
      <c r="G8" s="27" t="s">
        <v>23</v>
      </c>
      <c r="H8" s="70" t="s">
        <v>275</v>
      </c>
      <c r="I8" s="70" t="s">
        <v>277</v>
      </c>
      <c r="J8" s="28" t="s">
        <v>24</v>
      </c>
      <c r="K8" s="28" t="s">
        <v>25</v>
      </c>
    </row>
    <row r="9" spans="1:11" ht="7.9" customHeight="1" x14ac:dyDescent="0.2"/>
    <row r="10" spans="1:11" x14ac:dyDescent="0.2">
      <c r="A10" s="29" t="s">
        <v>26</v>
      </c>
      <c r="B10" s="29" t="s">
        <v>27</v>
      </c>
      <c r="C10" s="30"/>
      <c r="D10" s="30"/>
      <c r="E10" s="30"/>
      <c r="F10" s="30"/>
      <c r="G10" s="30"/>
      <c r="H10" s="31"/>
      <c r="I10" s="31"/>
      <c r="J10" s="32"/>
      <c r="K10" s="32"/>
    </row>
    <row r="11" spans="1:11" x14ac:dyDescent="0.2">
      <c r="A11" s="33"/>
      <c r="B11" s="33" t="s">
        <v>39</v>
      </c>
      <c r="C11" s="30" t="s">
        <v>35</v>
      </c>
      <c r="D11" s="30">
        <v>1</v>
      </c>
      <c r="E11" s="30">
        <v>1</v>
      </c>
      <c r="F11" s="30">
        <v>1</v>
      </c>
      <c r="G11" s="30">
        <v>1</v>
      </c>
      <c r="H11" s="31">
        <f>PRODUCT(D11:G11)</f>
        <v>1</v>
      </c>
      <c r="I11" s="31"/>
      <c r="J11" s="32"/>
      <c r="K11" s="32"/>
    </row>
    <row r="12" spans="1:11" x14ac:dyDescent="0.2">
      <c r="A12" s="33"/>
      <c r="B12" s="33" t="s">
        <v>40</v>
      </c>
      <c r="C12" s="30" t="s">
        <v>35</v>
      </c>
      <c r="D12" s="30">
        <v>1</v>
      </c>
      <c r="E12" s="30">
        <v>1</v>
      </c>
      <c r="F12" s="30">
        <v>1</v>
      </c>
      <c r="G12" s="30">
        <v>1</v>
      </c>
      <c r="H12" s="31">
        <f>PRODUCT(D12:G12)</f>
        <v>1</v>
      </c>
      <c r="I12" s="31"/>
      <c r="J12" s="32"/>
      <c r="K12" s="32"/>
    </row>
    <row r="13" spans="1:11" x14ac:dyDescent="0.2">
      <c r="A13" s="33"/>
      <c r="B13" s="33"/>
      <c r="C13" s="30"/>
      <c r="D13" s="30"/>
      <c r="E13" s="30"/>
      <c r="F13" s="30"/>
      <c r="G13" s="30"/>
      <c r="H13" s="31"/>
      <c r="I13" s="31"/>
      <c r="J13" s="32"/>
      <c r="K13" s="32"/>
    </row>
    <row r="14" spans="1:11" x14ac:dyDescent="0.2">
      <c r="A14" s="29" t="s">
        <v>224</v>
      </c>
      <c r="B14" s="29" t="s">
        <v>225</v>
      </c>
      <c r="C14" s="30" t="s">
        <v>63</v>
      </c>
      <c r="D14" s="30">
        <f>(4.3+4.3+2.5+3.3+3.3+3.3+4.4+4.4+1.9+4.5+1.4+1.3+3.1+3.1+3.1+1.5+2+2)*2.6+(1+2+2+3+3+1+1+3.5+2.5+3.3+1+1.5+1.5)*2.6</f>
        <v>208</v>
      </c>
      <c r="E14" s="30">
        <v>1</v>
      </c>
      <c r="F14" s="30">
        <v>2.6</v>
      </c>
      <c r="G14" s="30">
        <v>1</v>
      </c>
      <c r="H14" s="31">
        <v>545</v>
      </c>
      <c r="I14" s="31"/>
      <c r="J14" s="32"/>
      <c r="K14" s="32"/>
    </row>
    <row r="15" spans="1:11" x14ac:dyDescent="0.2">
      <c r="A15" s="33"/>
      <c r="B15" s="33"/>
      <c r="C15" s="30"/>
      <c r="D15" s="30"/>
      <c r="E15" s="30"/>
      <c r="F15" s="30"/>
      <c r="G15" s="30"/>
      <c r="H15" s="31"/>
      <c r="I15" s="31"/>
      <c r="J15" s="32"/>
      <c r="K15" s="32"/>
    </row>
    <row r="16" spans="1:11" x14ac:dyDescent="0.2">
      <c r="A16" s="36" t="s">
        <v>226</v>
      </c>
      <c r="B16" s="29" t="s">
        <v>227</v>
      </c>
      <c r="C16" s="37" t="s">
        <v>19</v>
      </c>
      <c r="D16" s="37"/>
      <c r="E16" s="37"/>
      <c r="F16" s="37"/>
      <c r="G16" s="37"/>
      <c r="H16" s="31">
        <v>26</v>
      </c>
      <c r="I16" s="31"/>
      <c r="J16" s="32"/>
      <c r="K16" s="32"/>
    </row>
    <row r="17" spans="1:11" x14ac:dyDescent="0.2">
      <c r="B17" s="59"/>
    </row>
    <row r="18" spans="1:11" ht="17.100000000000001" customHeight="1" x14ac:dyDescent="0.2">
      <c r="A18" s="44"/>
      <c r="B18" s="45" t="s">
        <v>108</v>
      </c>
      <c r="C18" s="45"/>
      <c r="D18" s="45"/>
      <c r="E18" s="45"/>
      <c r="F18" s="45"/>
      <c r="G18" s="45"/>
      <c r="H18" s="46"/>
      <c r="I18" s="67"/>
      <c r="J18" s="47"/>
      <c r="K18" s="48">
        <f>SUM(K10:K16)</f>
        <v>0</v>
      </c>
    </row>
    <row r="19" spans="1:11" ht="17.100000000000001" customHeight="1" x14ac:dyDescent="0.2">
      <c r="A19" s="49"/>
      <c r="B19" s="50" t="s">
        <v>109</v>
      </c>
      <c r="C19" s="51"/>
      <c r="D19" s="51"/>
      <c r="E19" s="51"/>
      <c r="F19" s="51"/>
      <c r="G19" s="51"/>
      <c r="H19" s="52"/>
      <c r="I19" s="68"/>
      <c r="K19" s="53">
        <f>K18*0.2</f>
        <v>0</v>
      </c>
    </row>
    <row r="20" spans="1:11" ht="17.100000000000001" customHeight="1" x14ac:dyDescent="0.2">
      <c r="A20" s="54"/>
      <c r="B20" s="55" t="s">
        <v>110</v>
      </c>
      <c r="C20" s="55"/>
      <c r="D20" s="55"/>
      <c r="E20" s="55"/>
      <c r="F20" s="55"/>
      <c r="G20" s="55"/>
      <c r="H20" s="56"/>
      <c r="I20" s="69"/>
      <c r="J20" s="57"/>
      <c r="K20" s="58">
        <f>K18+K19</f>
        <v>0</v>
      </c>
    </row>
  </sheetData>
  <pageMargins left="0.23622047244094502" right="0.23622047244094502" top="0.62992125984252012" bottom="0.74803149606299213" header="0.23622047244094502" footer="0.55157480314960605"/>
  <pageSetup paperSize="0" fitToWidth="0" fitToHeight="0" pageOrder="overThenDown" orientation="portrait" horizontalDpi="0" verticalDpi="0" copies="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B48"/>
  <sheetViews>
    <sheetView workbookViewId="0">
      <selection activeCell="H8" sqref="H8:I8"/>
    </sheetView>
  </sheetViews>
  <sheetFormatPr baseColWidth="10" defaultColWidth="11" defaultRowHeight="14.25" x14ac:dyDescent="0.2"/>
  <cols>
    <col min="1" max="1" width="7.125" style="6" customWidth="1"/>
    <col min="2" max="2" width="63.5" style="6" customWidth="1"/>
    <col min="3" max="3" width="6.75" style="9" customWidth="1"/>
    <col min="4" max="7" width="10.625" style="9" hidden="1" customWidth="1"/>
    <col min="8" max="9" width="10.625" style="10" customWidth="1"/>
    <col min="10" max="10" width="10.625" style="23" customWidth="1"/>
    <col min="11" max="11" width="18.625" style="23" customWidth="1"/>
    <col min="12" max="262" width="10.625" style="6" customWidth="1"/>
    <col min="263" max="263" width="11" customWidth="1"/>
  </cols>
  <sheetData>
    <row r="1" spans="1:11" ht="16.5" x14ac:dyDescent="0.25">
      <c r="A1" s="1" t="str">
        <f>ST_1_!A1</f>
        <v>SID RENNES NORD-OUEST – USID CHERBOURG</v>
      </c>
      <c r="B1" s="2"/>
      <c r="C1" s="3"/>
      <c r="D1" s="3"/>
      <c r="E1" s="3"/>
      <c r="F1" s="3"/>
      <c r="G1" s="3"/>
      <c r="H1" s="4"/>
      <c r="I1" s="4"/>
      <c r="J1" s="22"/>
      <c r="K1" s="22"/>
    </row>
    <row r="2" spans="1:11" x14ac:dyDescent="0.2">
      <c r="A2" s="7" t="str">
        <f>ST_1_!A2</f>
        <v>Construction d’une Plage de Manoeuvre  - Querqueville</v>
      </c>
      <c r="B2" s="8"/>
    </row>
    <row r="3" spans="1:11" ht="7.9" customHeight="1" x14ac:dyDescent="0.2"/>
    <row r="4" spans="1:11" x14ac:dyDescent="0.2">
      <c r="A4" s="8" t="e">
        <f>#REF!</f>
        <v>#REF!</v>
      </c>
    </row>
    <row r="5" spans="1:11" ht="7.9" customHeight="1" x14ac:dyDescent="0.2"/>
    <row r="6" spans="1:11" x14ac:dyDescent="0.2">
      <c r="A6" s="24" t="s">
        <v>14</v>
      </c>
      <c r="B6" s="12" t="s">
        <v>15</v>
      </c>
      <c r="C6" s="14"/>
      <c r="D6" s="14"/>
      <c r="E6" s="14"/>
      <c r="F6" s="14"/>
      <c r="G6" s="14"/>
      <c r="H6" s="15"/>
      <c r="I6" s="15"/>
      <c r="J6" s="25"/>
      <c r="K6" s="25"/>
    </row>
    <row r="7" spans="1:11" ht="7.9" customHeight="1" x14ac:dyDescent="0.2">
      <c r="B7" s="6">
        <v>7</v>
      </c>
    </row>
    <row r="8" spans="1:11" ht="24" x14ac:dyDescent="0.2">
      <c r="A8" s="17"/>
      <c r="B8" s="17" t="s">
        <v>18</v>
      </c>
      <c r="C8" s="26" t="s">
        <v>19</v>
      </c>
      <c r="D8" s="27" t="s">
        <v>20</v>
      </c>
      <c r="E8" s="27" t="s">
        <v>21</v>
      </c>
      <c r="F8" s="27" t="s">
        <v>22</v>
      </c>
      <c r="G8" s="27" t="s">
        <v>23</v>
      </c>
      <c r="H8" s="70" t="s">
        <v>275</v>
      </c>
      <c r="I8" s="70" t="s">
        <v>277</v>
      </c>
      <c r="J8" s="28" t="s">
        <v>24</v>
      </c>
      <c r="K8" s="28" t="s">
        <v>25</v>
      </c>
    </row>
    <row r="9" spans="1:11" ht="7.9" customHeight="1" x14ac:dyDescent="0.2"/>
    <row r="10" spans="1:11" x14ac:dyDescent="0.2">
      <c r="A10" s="29" t="s">
        <v>26</v>
      </c>
      <c r="B10" s="29" t="s">
        <v>27</v>
      </c>
      <c r="C10" s="30"/>
      <c r="D10" s="30"/>
      <c r="E10" s="30"/>
      <c r="F10" s="30"/>
      <c r="G10" s="30"/>
      <c r="H10" s="31"/>
      <c r="I10" s="31"/>
      <c r="J10" s="32"/>
      <c r="K10" s="32"/>
    </row>
    <row r="11" spans="1:11" x14ac:dyDescent="0.2">
      <c r="A11" s="33"/>
      <c r="B11" s="33" t="s">
        <v>39</v>
      </c>
      <c r="C11" s="30" t="s">
        <v>35</v>
      </c>
      <c r="D11" s="30">
        <v>1</v>
      </c>
      <c r="E11" s="30">
        <v>1</v>
      </c>
      <c r="F11" s="30">
        <v>1</v>
      </c>
      <c r="G11" s="30">
        <v>1</v>
      </c>
      <c r="H11" s="31">
        <f>PRODUCT(D11:G11)</f>
        <v>1</v>
      </c>
      <c r="I11" s="31"/>
      <c r="J11" s="32"/>
      <c r="K11" s="32"/>
    </row>
    <row r="12" spans="1:11" x14ac:dyDescent="0.2">
      <c r="A12" s="33"/>
      <c r="B12" s="33" t="s">
        <v>40</v>
      </c>
      <c r="C12" s="30" t="s">
        <v>35</v>
      </c>
      <c r="D12" s="30">
        <v>1</v>
      </c>
      <c r="E12" s="30">
        <v>1</v>
      </c>
      <c r="F12" s="30">
        <v>1</v>
      </c>
      <c r="G12" s="30">
        <v>1</v>
      </c>
      <c r="H12" s="31">
        <f>PRODUCT(D12:G12)</f>
        <v>1</v>
      </c>
      <c r="I12" s="31"/>
      <c r="J12" s="32"/>
      <c r="K12" s="32"/>
    </row>
    <row r="13" spans="1:11" x14ac:dyDescent="0.2">
      <c r="A13" s="33"/>
      <c r="B13" s="33"/>
      <c r="C13" s="30"/>
      <c r="D13" s="30"/>
      <c r="E13" s="30"/>
      <c r="F13" s="30"/>
      <c r="G13" s="30"/>
      <c r="H13" s="31"/>
      <c r="I13" s="31"/>
      <c r="J13" s="32"/>
      <c r="K13" s="32"/>
    </row>
    <row r="14" spans="1:11" x14ac:dyDescent="0.2">
      <c r="A14" s="29" t="s">
        <v>224</v>
      </c>
      <c r="B14" s="29" t="s">
        <v>228</v>
      </c>
      <c r="C14" s="30"/>
      <c r="D14" s="30"/>
      <c r="E14" s="30"/>
      <c r="F14" s="30"/>
      <c r="G14" s="30"/>
      <c r="H14" s="31"/>
      <c r="I14" s="31"/>
      <c r="J14" s="32"/>
      <c r="K14" s="32"/>
    </row>
    <row r="15" spans="1:11" x14ac:dyDescent="0.2">
      <c r="A15" s="33" t="s">
        <v>229</v>
      </c>
      <c r="B15" s="34" t="s">
        <v>230</v>
      </c>
      <c r="C15" s="30" t="s">
        <v>63</v>
      </c>
      <c r="D15" s="30">
        <f>ST_5_!H21+2*(ST_5_!H24+ST_5_!H25)-H25</f>
        <v>250</v>
      </c>
      <c r="E15" s="30">
        <v>1</v>
      </c>
      <c r="F15" s="30">
        <v>1</v>
      </c>
      <c r="G15" s="30">
        <v>1</v>
      </c>
      <c r="H15" s="31">
        <f>PRODUCT(D15:G15)</f>
        <v>250</v>
      </c>
      <c r="I15" s="31"/>
      <c r="J15" s="32"/>
      <c r="K15" s="32"/>
    </row>
    <row r="16" spans="1:11" x14ac:dyDescent="0.2">
      <c r="A16" s="33" t="s">
        <v>231</v>
      </c>
      <c r="B16" s="34" t="s">
        <v>232</v>
      </c>
      <c r="C16" s="30" t="s">
        <v>63</v>
      </c>
      <c r="D16" s="30">
        <v>210</v>
      </c>
      <c r="E16" s="30">
        <v>1</v>
      </c>
      <c r="F16" s="30">
        <v>1</v>
      </c>
      <c r="G16" s="30">
        <v>1</v>
      </c>
      <c r="H16" s="31">
        <f>PRODUCT(D16:G16)</f>
        <v>210</v>
      </c>
      <c r="I16" s="31"/>
      <c r="J16" s="32"/>
      <c r="K16" s="32"/>
    </row>
    <row r="17" spans="1:262" x14ac:dyDescent="0.2">
      <c r="A17" s="33" t="s">
        <v>233</v>
      </c>
      <c r="B17" s="34" t="s">
        <v>234</v>
      </c>
      <c r="C17" s="30" t="s">
        <v>63</v>
      </c>
      <c r="D17" s="30">
        <v>410</v>
      </c>
      <c r="E17" s="30">
        <v>1</v>
      </c>
      <c r="F17" s="30">
        <v>1</v>
      </c>
      <c r="G17" s="30">
        <v>1</v>
      </c>
      <c r="H17" s="31">
        <f>PRODUCT(D17:G17)</f>
        <v>410</v>
      </c>
      <c r="I17" s="31"/>
      <c r="J17" s="32"/>
      <c r="K17" s="32"/>
    </row>
    <row r="18" spans="1:262" x14ac:dyDescent="0.2">
      <c r="A18" s="33" t="s">
        <v>235</v>
      </c>
      <c r="B18" s="34" t="s">
        <v>236</v>
      </c>
      <c r="C18" s="30" t="s">
        <v>35</v>
      </c>
      <c r="D18" s="30"/>
      <c r="E18" s="30"/>
      <c r="F18" s="30"/>
      <c r="G18" s="30"/>
      <c r="H18" s="31">
        <v>1</v>
      </c>
      <c r="I18" s="31"/>
      <c r="J18" s="32"/>
      <c r="K18" s="32"/>
    </row>
    <row r="19" spans="1:262" x14ac:dyDescent="0.2">
      <c r="A19" s="33" t="s">
        <v>237</v>
      </c>
      <c r="B19" s="34" t="s">
        <v>238</v>
      </c>
      <c r="C19" s="30" t="s">
        <v>35</v>
      </c>
      <c r="D19" s="30"/>
      <c r="E19" s="30"/>
      <c r="F19" s="30"/>
      <c r="G19" s="30"/>
      <c r="H19" s="31">
        <v>1</v>
      </c>
      <c r="I19" s="31"/>
      <c r="J19" s="32"/>
      <c r="K19" s="32"/>
    </row>
    <row r="20" spans="1:262" x14ac:dyDescent="0.2">
      <c r="A20" s="33" t="s">
        <v>239</v>
      </c>
      <c r="B20" s="34" t="s">
        <v>240</v>
      </c>
      <c r="C20" s="30" t="s">
        <v>35</v>
      </c>
      <c r="D20" s="30"/>
      <c r="E20" s="30"/>
      <c r="F20" s="30"/>
      <c r="G20" s="30"/>
      <c r="H20" s="31">
        <v>1</v>
      </c>
      <c r="I20" s="31"/>
      <c r="J20" s="32"/>
      <c r="K20" s="32"/>
    </row>
    <row r="21" spans="1:262" x14ac:dyDescent="0.2">
      <c r="A21" s="29"/>
      <c r="B21" s="34"/>
      <c r="C21" s="30"/>
      <c r="D21" s="30"/>
      <c r="E21" s="30"/>
      <c r="F21" s="30"/>
      <c r="G21" s="30"/>
      <c r="H21" s="31"/>
      <c r="I21" s="31"/>
      <c r="J21" s="32"/>
      <c r="K21" s="32"/>
    </row>
    <row r="22" spans="1:262" x14ac:dyDescent="0.2">
      <c r="A22" s="29" t="s">
        <v>226</v>
      </c>
      <c r="B22" s="39" t="s">
        <v>241</v>
      </c>
      <c r="C22" s="37"/>
      <c r="D22" s="37"/>
      <c r="E22" s="37"/>
      <c r="F22" s="37"/>
      <c r="G22" s="37"/>
      <c r="H22" s="31"/>
      <c r="I22" s="31"/>
      <c r="J22" s="63"/>
      <c r="K22" s="32"/>
    </row>
    <row r="23" spans="1:262" x14ac:dyDescent="0.2">
      <c r="A23" s="33" t="s">
        <v>242</v>
      </c>
      <c r="B23" s="34" t="s">
        <v>243</v>
      </c>
      <c r="C23" s="30" t="s">
        <v>63</v>
      </c>
      <c r="D23" s="30">
        <v>100</v>
      </c>
      <c r="E23" s="37"/>
      <c r="F23" s="37"/>
      <c r="G23" s="37"/>
      <c r="H23" s="31">
        <v>100</v>
      </c>
      <c r="I23" s="31"/>
      <c r="J23" s="32"/>
      <c r="K23" s="32"/>
    </row>
    <row r="24" spans="1:262" x14ac:dyDescent="0.2">
      <c r="A24" s="33" t="s">
        <v>244</v>
      </c>
      <c r="B24" s="34" t="s">
        <v>245</v>
      </c>
      <c r="C24" s="30" t="s">
        <v>63</v>
      </c>
      <c r="D24" s="30">
        <v>100</v>
      </c>
      <c r="E24" s="37"/>
      <c r="F24" s="37"/>
      <c r="G24" s="37"/>
      <c r="H24" s="31">
        <v>100</v>
      </c>
      <c r="I24" s="31"/>
      <c r="J24" s="32"/>
      <c r="K24" s="32"/>
    </row>
    <row r="25" spans="1:262" x14ac:dyDescent="0.2">
      <c r="A25" s="33" t="s">
        <v>246</v>
      </c>
      <c r="B25" s="34" t="s">
        <v>247</v>
      </c>
      <c r="C25" s="30" t="s">
        <v>30</v>
      </c>
      <c r="D25" s="30">
        <v>60</v>
      </c>
      <c r="E25" s="30">
        <v>1</v>
      </c>
      <c r="F25" s="30">
        <v>1</v>
      </c>
      <c r="G25" s="30">
        <v>1</v>
      </c>
      <c r="H25" s="31">
        <v>60</v>
      </c>
      <c r="I25" s="31"/>
      <c r="J25" s="32"/>
      <c r="K25" s="32"/>
    </row>
    <row r="26" spans="1:262" x14ac:dyDescent="0.2">
      <c r="A26" s="33" t="s">
        <v>248</v>
      </c>
      <c r="B26" s="34" t="s">
        <v>249</v>
      </c>
      <c r="C26" s="30" t="s">
        <v>35</v>
      </c>
      <c r="D26" s="30"/>
      <c r="E26" s="30"/>
      <c r="F26" s="30"/>
      <c r="G26" s="30"/>
      <c r="H26" s="31">
        <v>1</v>
      </c>
      <c r="I26" s="31"/>
      <c r="J26" s="32"/>
      <c r="K26" s="32"/>
    </row>
    <row r="27" spans="1:262" x14ac:dyDescent="0.2">
      <c r="A27" s="29"/>
      <c r="B27" s="39"/>
      <c r="C27" s="30"/>
      <c r="D27" s="30"/>
      <c r="E27" s="30"/>
      <c r="F27" s="30"/>
      <c r="G27" s="30"/>
      <c r="H27" s="31"/>
      <c r="I27" s="31"/>
      <c r="J27" s="32"/>
      <c r="K27" s="32"/>
    </row>
    <row r="28" spans="1:262" x14ac:dyDescent="0.2">
      <c r="A28" s="29" t="s">
        <v>250</v>
      </c>
      <c r="B28" s="39" t="s">
        <v>251</v>
      </c>
      <c r="C28" s="30"/>
      <c r="D28" s="30">
        <v>1</v>
      </c>
      <c r="E28" s="30">
        <v>1</v>
      </c>
      <c r="F28" s="30">
        <v>1</v>
      </c>
      <c r="G28" s="30">
        <v>1</v>
      </c>
      <c r="H28" s="31"/>
      <c r="I28" s="31"/>
      <c r="J28" s="32"/>
      <c r="K28" s="32"/>
    </row>
    <row r="29" spans="1:262" x14ac:dyDescent="0.2">
      <c r="A29" s="29"/>
      <c r="B29" s="38" t="s">
        <v>252</v>
      </c>
      <c r="C29" s="30" t="s">
        <v>35</v>
      </c>
      <c r="D29" s="30"/>
      <c r="E29" s="30"/>
      <c r="F29" s="30"/>
      <c r="G29" s="30"/>
      <c r="H29" s="31">
        <v>1</v>
      </c>
      <c r="I29" s="31"/>
      <c r="J29" s="32"/>
      <c r="K29" s="32"/>
    </row>
    <row r="30" spans="1:262" x14ac:dyDescent="0.2">
      <c r="A30" s="29"/>
      <c r="B30" s="38" t="s">
        <v>253</v>
      </c>
      <c r="C30" s="30" t="s">
        <v>35</v>
      </c>
      <c r="D30" s="30"/>
      <c r="E30" s="30"/>
      <c r="F30" s="30"/>
      <c r="G30" s="30"/>
      <c r="H30" s="31">
        <v>1</v>
      </c>
      <c r="I30" s="31"/>
      <c r="J30" s="32"/>
      <c r="K30" s="32"/>
    </row>
    <row r="31" spans="1:262" x14ac:dyDescent="0.2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</row>
    <row r="32" spans="1:262" x14ac:dyDescent="0.2">
      <c r="B32" s="59"/>
    </row>
    <row r="33" spans="1:11" ht="17.100000000000001" customHeight="1" x14ac:dyDescent="0.2">
      <c r="A33" s="44"/>
      <c r="B33" s="45" t="s">
        <v>108</v>
      </c>
      <c r="C33" s="45"/>
      <c r="D33" s="45"/>
      <c r="E33" s="45"/>
      <c r="F33" s="45"/>
      <c r="G33" s="45"/>
      <c r="H33" s="46"/>
      <c r="I33" s="67"/>
      <c r="J33" s="47"/>
      <c r="K33" s="48">
        <f>SUM(K11:K30)</f>
        <v>0</v>
      </c>
    </row>
    <row r="34" spans="1:11" ht="17.100000000000001" customHeight="1" x14ac:dyDescent="0.2">
      <c r="A34" s="49"/>
      <c r="B34" s="50" t="s">
        <v>109</v>
      </c>
      <c r="C34" s="51"/>
      <c r="D34" s="51"/>
      <c r="E34" s="51"/>
      <c r="F34" s="51"/>
      <c r="G34" s="51"/>
      <c r="H34" s="52"/>
      <c r="I34" s="68"/>
      <c r="K34" s="53">
        <f>K33*0.2</f>
        <v>0</v>
      </c>
    </row>
    <row r="35" spans="1:11" ht="17.100000000000001" customHeight="1" x14ac:dyDescent="0.2">
      <c r="A35" s="54"/>
      <c r="B35" s="55" t="s">
        <v>110</v>
      </c>
      <c r="C35" s="55"/>
      <c r="D35" s="55"/>
      <c r="E35" s="55"/>
      <c r="F35" s="55"/>
      <c r="G35" s="55"/>
      <c r="H35" s="56"/>
      <c r="I35" s="69"/>
      <c r="J35" s="57"/>
      <c r="K35" s="58">
        <f>K33+K34</f>
        <v>0</v>
      </c>
    </row>
    <row r="46" spans="1:11" x14ac:dyDescent="0.2">
      <c r="K46" s="60"/>
    </row>
    <row r="47" spans="1:11" x14ac:dyDescent="0.2">
      <c r="K47" s="61"/>
    </row>
    <row r="48" spans="1:11" x14ac:dyDescent="0.2">
      <c r="K48" s="60"/>
    </row>
  </sheetData>
  <pageMargins left="0.23622047244094502" right="0.23622047244094502" top="0.62992125984252012" bottom="0.74803149606299213" header="0.23622047244094502" footer="0.55157480314960605"/>
  <pageSetup paperSize="0" fitToWidth="0" fitToHeight="0" pageOrder="overThenDown" orientation="portrait" horizontalDpi="0" verticalDpi="0" copies="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B50"/>
  <sheetViews>
    <sheetView tabSelected="1" workbookViewId="0">
      <selection activeCell="H8" sqref="H8:I8"/>
    </sheetView>
  </sheetViews>
  <sheetFormatPr baseColWidth="10" defaultColWidth="11" defaultRowHeight="14.25" x14ac:dyDescent="0.2"/>
  <cols>
    <col min="1" max="1" width="7.125" style="6" customWidth="1"/>
    <col min="2" max="2" width="63.5" style="6" customWidth="1"/>
    <col min="3" max="3" width="6.75" style="9" customWidth="1"/>
    <col min="4" max="7" width="10.625" style="9" hidden="1" customWidth="1"/>
    <col min="8" max="9" width="10.625" style="10" customWidth="1"/>
    <col min="10" max="10" width="10.625" style="23" customWidth="1"/>
    <col min="11" max="11" width="18.625" style="23" customWidth="1"/>
    <col min="12" max="262" width="10.625" style="6" customWidth="1"/>
    <col min="263" max="263" width="11" customWidth="1"/>
  </cols>
  <sheetData>
    <row r="1" spans="1:11" ht="16.5" x14ac:dyDescent="0.25">
      <c r="A1" s="1" t="str">
        <f>ST_1_!A1</f>
        <v>SID RENNES NORD-OUEST – USID CHERBOURG</v>
      </c>
      <c r="B1" s="2"/>
      <c r="C1" s="3"/>
      <c r="D1" s="3"/>
      <c r="E1" s="3"/>
      <c r="F1" s="3"/>
      <c r="G1" s="3"/>
      <c r="H1" s="4"/>
      <c r="I1" s="4"/>
      <c r="J1" s="22"/>
      <c r="K1" s="22"/>
    </row>
    <row r="2" spans="1:11" x14ac:dyDescent="0.2">
      <c r="A2" s="7" t="str">
        <f>ST_1_!A2</f>
        <v>Construction d’une Plage de Manoeuvre  - Querqueville</v>
      </c>
      <c r="B2" s="8"/>
    </row>
    <row r="3" spans="1:11" ht="7.9" customHeight="1" x14ac:dyDescent="0.2"/>
    <row r="4" spans="1:11" x14ac:dyDescent="0.2">
      <c r="A4" s="8" t="e">
        <f>#REF!</f>
        <v>#REF!</v>
      </c>
    </row>
    <row r="5" spans="1:11" ht="7.9" customHeight="1" x14ac:dyDescent="0.2"/>
    <row r="6" spans="1:11" x14ac:dyDescent="0.2">
      <c r="A6" s="24" t="s">
        <v>16</v>
      </c>
      <c r="B6" s="12" t="s">
        <v>17</v>
      </c>
      <c r="C6" s="14"/>
      <c r="D6" s="14"/>
      <c r="E6" s="14"/>
      <c r="F6" s="14"/>
      <c r="G6" s="14"/>
      <c r="H6" s="15"/>
      <c r="I6" s="15"/>
      <c r="J6" s="25"/>
      <c r="K6" s="25"/>
    </row>
    <row r="7" spans="1:11" ht="7.9" customHeight="1" x14ac:dyDescent="0.2">
      <c r="B7" s="6">
        <v>7</v>
      </c>
    </row>
    <row r="8" spans="1:11" ht="24" x14ac:dyDescent="0.2">
      <c r="A8" s="17"/>
      <c r="B8" s="17" t="s">
        <v>18</v>
      </c>
      <c r="C8" s="26" t="s">
        <v>19</v>
      </c>
      <c r="D8" s="27" t="s">
        <v>20</v>
      </c>
      <c r="E8" s="27" t="s">
        <v>21</v>
      </c>
      <c r="F8" s="27" t="s">
        <v>22</v>
      </c>
      <c r="G8" s="27" t="s">
        <v>23</v>
      </c>
      <c r="H8" s="70" t="s">
        <v>275</v>
      </c>
      <c r="I8" s="70" t="s">
        <v>277</v>
      </c>
      <c r="J8" s="28" t="s">
        <v>24</v>
      </c>
      <c r="K8" s="28" t="s">
        <v>25</v>
      </c>
    </row>
    <row r="9" spans="1:11" ht="7.9" customHeight="1" x14ac:dyDescent="0.2"/>
    <row r="10" spans="1:11" x14ac:dyDescent="0.2">
      <c r="A10" s="29" t="s">
        <v>26</v>
      </c>
      <c r="B10" s="29" t="s">
        <v>27</v>
      </c>
      <c r="C10" s="30"/>
      <c r="D10" s="30"/>
      <c r="E10" s="30"/>
      <c r="F10" s="30"/>
      <c r="G10" s="30"/>
      <c r="H10" s="31"/>
      <c r="I10" s="31"/>
      <c r="J10" s="32"/>
      <c r="K10" s="32"/>
    </row>
    <row r="11" spans="1:11" x14ac:dyDescent="0.2">
      <c r="A11" s="33"/>
      <c r="B11" s="33" t="s">
        <v>39</v>
      </c>
      <c r="C11" s="30" t="s">
        <v>35</v>
      </c>
      <c r="D11" s="30">
        <v>1</v>
      </c>
      <c r="E11" s="30">
        <v>1</v>
      </c>
      <c r="F11" s="30">
        <v>1</v>
      </c>
      <c r="G11" s="30">
        <v>1</v>
      </c>
      <c r="H11" s="31">
        <f>PRODUCT(D11:G11)</f>
        <v>1</v>
      </c>
      <c r="I11" s="31"/>
      <c r="J11" s="32"/>
      <c r="K11" s="32"/>
    </row>
    <row r="12" spans="1:11" x14ac:dyDescent="0.2">
      <c r="A12" s="33"/>
      <c r="B12" s="33" t="s">
        <v>40</v>
      </c>
      <c r="C12" s="30" t="s">
        <v>35</v>
      </c>
      <c r="D12" s="30">
        <v>1</v>
      </c>
      <c r="E12" s="30">
        <v>1</v>
      </c>
      <c r="F12" s="30">
        <v>1</v>
      </c>
      <c r="G12" s="30">
        <v>1</v>
      </c>
      <c r="H12" s="31">
        <f>PRODUCT(D12:G12)</f>
        <v>1</v>
      </c>
      <c r="I12" s="31"/>
      <c r="J12" s="32"/>
      <c r="K12" s="32"/>
    </row>
    <row r="13" spans="1:11" x14ac:dyDescent="0.2">
      <c r="A13" s="33"/>
      <c r="B13" s="33"/>
      <c r="C13" s="30"/>
      <c r="D13" s="30"/>
      <c r="E13" s="30"/>
      <c r="F13" s="30"/>
      <c r="G13" s="30"/>
      <c r="H13" s="31"/>
      <c r="I13" s="31"/>
      <c r="J13" s="32"/>
      <c r="K13" s="32"/>
    </row>
    <row r="14" spans="1:11" x14ac:dyDescent="0.2">
      <c r="A14" s="29" t="s">
        <v>254</v>
      </c>
      <c r="B14" s="29" t="s">
        <v>255</v>
      </c>
      <c r="C14" s="30"/>
      <c r="D14" s="30"/>
      <c r="E14" s="30"/>
      <c r="F14" s="30"/>
      <c r="G14" s="30"/>
      <c r="H14" s="31"/>
      <c r="I14" s="31"/>
      <c r="J14" s="32"/>
      <c r="K14" s="32"/>
    </row>
    <row r="15" spans="1:11" x14ac:dyDescent="0.2">
      <c r="A15" s="33"/>
      <c r="B15" s="33" t="s">
        <v>256</v>
      </c>
      <c r="C15" s="30" t="s">
        <v>30</v>
      </c>
      <c r="D15" s="30">
        <v>20</v>
      </c>
      <c r="E15" s="30">
        <v>1</v>
      </c>
      <c r="F15" s="30">
        <v>1</v>
      </c>
      <c r="G15" s="30">
        <v>1</v>
      </c>
      <c r="H15" s="31">
        <f>PRODUCT(D15:G15)</f>
        <v>20</v>
      </c>
      <c r="I15" s="31"/>
      <c r="J15" s="32"/>
      <c r="K15" s="32"/>
    </row>
    <row r="16" spans="1:11" x14ac:dyDescent="0.2">
      <c r="A16" s="33"/>
      <c r="B16" s="38" t="s">
        <v>257</v>
      </c>
      <c r="C16" s="30" t="s">
        <v>63</v>
      </c>
      <c r="D16" s="30">
        <v>520</v>
      </c>
      <c r="E16" s="30">
        <v>1</v>
      </c>
      <c r="F16" s="30">
        <v>1</v>
      </c>
      <c r="G16" s="30">
        <v>1</v>
      </c>
      <c r="H16" s="31">
        <f>PRODUCT(D16:G16)</f>
        <v>520</v>
      </c>
      <c r="I16" s="31"/>
      <c r="J16" s="32"/>
      <c r="K16" s="32"/>
    </row>
    <row r="17" spans="1:262" x14ac:dyDescent="0.2">
      <c r="A17" s="33"/>
      <c r="B17" s="38" t="s">
        <v>258</v>
      </c>
      <c r="C17" s="30"/>
      <c r="D17" s="30"/>
      <c r="E17" s="30"/>
      <c r="F17" s="30"/>
      <c r="G17" s="30"/>
      <c r="H17" s="31"/>
      <c r="I17" s="31"/>
      <c r="J17" s="32"/>
      <c r="K17" s="32"/>
    </row>
    <row r="18" spans="1:262" ht="14.85" customHeight="1" x14ac:dyDescent="0.2">
      <c r="A18" s="29"/>
      <c r="B18" s="34"/>
      <c r="C18" s="30"/>
      <c r="D18" s="30"/>
      <c r="E18" s="30"/>
      <c r="F18" s="30"/>
      <c r="G18" s="30"/>
      <c r="H18" s="31"/>
      <c r="I18" s="31"/>
      <c r="J18" s="32"/>
      <c r="K18" s="32"/>
    </row>
    <row r="19" spans="1:262" x14ac:dyDescent="0.2">
      <c r="A19" s="29" t="s">
        <v>259</v>
      </c>
      <c r="B19" s="29" t="s">
        <v>260</v>
      </c>
      <c r="C19" s="30"/>
      <c r="D19" s="30"/>
      <c r="E19" s="30"/>
      <c r="F19" s="30"/>
      <c r="G19" s="30"/>
      <c r="H19" s="31"/>
      <c r="I19" s="31"/>
      <c r="J19" s="32"/>
      <c r="K19" s="32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</row>
    <row r="20" spans="1:262" x14ac:dyDescent="0.2">
      <c r="A20" s="29"/>
      <c r="B20" s="33" t="s">
        <v>261</v>
      </c>
      <c r="C20" s="30" t="s">
        <v>30</v>
      </c>
      <c r="D20" s="30">
        <v>200</v>
      </c>
      <c r="E20" s="30">
        <v>1</v>
      </c>
      <c r="F20" s="30">
        <v>1</v>
      </c>
      <c r="G20" s="30">
        <v>1</v>
      </c>
      <c r="H20" s="31">
        <f>PRODUCT(D20:G20)</f>
        <v>200</v>
      </c>
      <c r="I20" s="31"/>
      <c r="J20" s="32"/>
      <c r="K20" s="32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</row>
    <row r="21" spans="1:262" x14ac:dyDescent="0.2">
      <c r="A21" s="33"/>
      <c r="B21" s="33" t="s">
        <v>43</v>
      </c>
      <c r="C21" s="30" t="s">
        <v>30</v>
      </c>
      <c r="D21" s="30">
        <v>40</v>
      </c>
      <c r="E21" s="30">
        <v>1</v>
      </c>
      <c r="F21" s="30">
        <v>1</v>
      </c>
      <c r="G21" s="30">
        <v>1</v>
      </c>
      <c r="H21" s="31">
        <f>PRODUCT(D21:G21)</f>
        <v>40</v>
      </c>
      <c r="I21" s="31"/>
      <c r="J21" s="32"/>
      <c r="K21" s="32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</row>
    <row r="22" spans="1:262" x14ac:dyDescent="0.2">
      <c r="A22" s="33"/>
      <c r="B22" s="33" t="s">
        <v>44</v>
      </c>
      <c r="C22" s="30" t="s">
        <v>30</v>
      </c>
      <c r="D22" s="30">
        <v>80</v>
      </c>
      <c r="E22" s="30">
        <v>1</v>
      </c>
      <c r="F22" s="30">
        <v>1</v>
      </c>
      <c r="G22" s="30">
        <v>1</v>
      </c>
      <c r="H22" s="31">
        <f>PRODUCT(D22:G22)</f>
        <v>80</v>
      </c>
      <c r="I22" s="31"/>
      <c r="J22" s="32"/>
      <c r="K22" s="3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</row>
    <row r="23" spans="1:262" x14ac:dyDescent="0.2">
      <c r="A23" s="33"/>
      <c r="B23" s="33" t="s">
        <v>45</v>
      </c>
      <c r="C23" s="30" t="s">
        <v>30</v>
      </c>
      <c r="D23" s="30">
        <v>8</v>
      </c>
      <c r="E23" s="30">
        <v>1</v>
      </c>
      <c r="F23" s="30">
        <v>1</v>
      </c>
      <c r="G23" s="30">
        <v>1</v>
      </c>
      <c r="H23" s="31">
        <f>PRODUCT(D23:G23)</f>
        <v>8</v>
      </c>
      <c r="I23" s="31"/>
      <c r="J23" s="32"/>
      <c r="K23" s="32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</row>
    <row r="24" spans="1:262" x14ac:dyDescent="0.2">
      <c r="A24" s="33"/>
      <c r="B24" s="33" t="s">
        <v>46</v>
      </c>
      <c r="C24" s="30" t="s">
        <v>30</v>
      </c>
      <c r="D24" s="30">
        <v>50</v>
      </c>
      <c r="E24" s="30">
        <v>1</v>
      </c>
      <c r="F24" s="30">
        <v>1</v>
      </c>
      <c r="G24" s="30">
        <v>1</v>
      </c>
      <c r="H24" s="31">
        <f>PRODUCT(D24:G24)</f>
        <v>50</v>
      </c>
      <c r="I24" s="31"/>
      <c r="J24" s="32"/>
      <c r="K24" s="32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</row>
    <row r="25" spans="1:262" ht="14.85" customHeight="1" x14ac:dyDescent="0.2">
      <c r="A25" s="29"/>
      <c r="B25" s="34"/>
      <c r="C25" s="30"/>
      <c r="D25" s="30"/>
      <c r="E25" s="30"/>
      <c r="F25" s="30"/>
      <c r="G25" s="30"/>
      <c r="H25" s="31"/>
      <c r="I25" s="31"/>
      <c r="J25" s="32"/>
      <c r="K25" s="32"/>
    </row>
    <row r="26" spans="1:262" x14ac:dyDescent="0.2">
      <c r="A26" s="29" t="s">
        <v>262</v>
      </c>
      <c r="B26" s="29" t="s">
        <v>263</v>
      </c>
      <c r="C26" s="37"/>
      <c r="D26" s="37"/>
      <c r="E26" s="37"/>
      <c r="F26" s="37"/>
      <c r="G26" s="37"/>
      <c r="H26" s="31"/>
      <c r="I26" s="31"/>
      <c r="J26" s="63"/>
      <c r="K26" s="32"/>
    </row>
    <row r="27" spans="1:262" x14ac:dyDescent="0.2">
      <c r="A27" s="33"/>
      <c r="B27" s="33" t="s">
        <v>264</v>
      </c>
      <c r="C27" s="30" t="s">
        <v>59</v>
      </c>
      <c r="D27" s="30">
        <v>95</v>
      </c>
      <c r="E27" s="30">
        <v>1</v>
      </c>
      <c r="F27" s="30">
        <v>1</v>
      </c>
      <c r="G27" s="30">
        <v>1</v>
      </c>
      <c r="H27" s="31">
        <v>95</v>
      </c>
      <c r="I27" s="31"/>
      <c r="J27" s="32"/>
      <c r="K27" s="32"/>
    </row>
    <row r="28" spans="1:262" x14ac:dyDescent="0.2">
      <c r="A28" s="33"/>
      <c r="B28" s="33" t="s">
        <v>265</v>
      </c>
      <c r="C28" s="30" t="s">
        <v>30</v>
      </c>
      <c r="D28" s="30">
        <v>65</v>
      </c>
      <c r="E28" s="30">
        <v>1</v>
      </c>
      <c r="F28" s="30">
        <v>1</v>
      </c>
      <c r="G28" s="30">
        <v>1</v>
      </c>
      <c r="H28" s="31">
        <f>PRODUCT(D28:G28)</f>
        <v>65</v>
      </c>
      <c r="I28" s="31"/>
      <c r="J28" s="32"/>
      <c r="K28" s="32"/>
    </row>
    <row r="29" spans="1:262" x14ac:dyDescent="0.2">
      <c r="A29" s="33"/>
      <c r="B29" s="33" t="s">
        <v>266</v>
      </c>
      <c r="C29" s="30" t="s">
        <v>30</v>
      </c>
      <c r="D29" s="30">
        <v>25</v>
      </c>
      <c r="E29" s="30">
        <v>1</v>
      </c>
      <c r="F29" s="30">
        <v>1</v>
      </c>
      <c r="G29" s="30">
        <v>1</v>
      </c>
      <c r="H29" s="31">
        <v>25</v>
      </c>
      <c r="I29" s="31"/>
      <c r="J29" s="32"/>
      <c r="K29" s="32"/>
    </row>
    <row r="30" spans="1:262" x14ac:dyDescent="0.2">
      <c r="A30" s="33"/>
      <c r="B30" s="33" t="s">
        <v>267</v>
      </c>
      <c r="C30" s="30" t="s">
        <v>59</v>
      </c>
      <c r="D30" s="30">
        <v>20</v>
      </c>
      <c r="E30" s="30">
        <v>0.5</v>
      </c>
      <c r="F30" s="30">
        <v>1</v>
      </c>
      <c r="G30" s="30">
        <v>1</v>
      </c>
      <c r="H30" s="31">
        <f>PRODUCT(D30:G30)</f>
        <v>10</v>
      </c>
      <c r="I30" s="31"/>
      <c r="J30" s="32"/>
      <c r="K30" s="32"/>
    </row>
    <row r="31" spans="1:262" x14ac:dyDescent="0.2">
      <c r="A31" s="33"/>
      <c r="B31" s="66" t="s">
        <v>268</v>
      </c>
      <c r="C31" s="30" t="s">
        <v>63</v>
      </c>
      <c r="D31" s="30">
        <v>95</v>
      </c>
      <c r="E31" s="30">
        <v>1</v>
      </c>
      <c r="F31" s="30">
        <v>1</v>
      </c>
      <c r="G31" s="30">
        <v>1</v>
      </c>
      <c r="H31" s="31">
        <f>PRODUCT(D31:G31)</f>
        <v>95</v>
      </c>
      <c r="I31" s="31"/>
      <c r="J31" s="32"/>
      <c r="K31" s="32"/>
    </row>
    <row r="32" spans="1:262" x14ac:dyDescent="0.2">
      <c r="A32" s="33"/>
      <c r="B32" s="33" t="s">
        <v>269</v>
      </c>
      <c r="C32" s="30" t="s">
        <v>63</v>
      </c>
      <c r="D32" s="30">
        <v>230</v>
      </c>
      <c r="E32" s="30">
        <v>1</v>
      </c>
      <c r="F32" s="30">
        <v>1</v>
      </c>
      <c r="G32" s="30">
        <v>1</v>
      </c>
      <c r="H32" s="31">
        <f>PRODUCT(D32:G32)</f>
        <v>230</v>
      </c>
      <c r="I32" s="31"/>
      <c r="J32" s="32"/>
      <c r="K32" s="32"/>
    </row>
    <row r="33" spans="1:262" ht="16.350000000000001" customHeight="1" x14ac:dyDescent="0.2">
      <c r="A33" s="33"/>
      <c r="B33" s="33" t="s">
        <v>270</v>
      </c>
      <c r="C33" s="30" t="s">
        <v>19</v>
      </c>
      <c r="D33" s="30">
        <v>40</v>
      </c>
      <c r="E33" s="30">
        <v>1</v>
      </c>
      <c r="F33" s="30">
        <v>1</v>
      </c>
      <c r="G33" s="30">
        <v>1</v>
      </c>
      <c r="H33" s="31">
        <f>PRODUCT(D33:G33)</f>
        <v>40</v>
      </c>
      <c r="I33" s="31"/>
      <c r="J33" s="32"/>
      <c r="K33" s="32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</row>
    <row r="34" spans="1:262" x14ac:dyDescent="0.2">
      <c r="B34" s="59"/>
    </row>
    <row r="35" spans="1:262" ht="17.100000000000001" customHeight="1" x14ac:dyDescent="0.2">
      <c r="A35" s="44"/>
      <c r="B35" s="45" t="s">
        <v>108</v>
      </c>
      <c r="C35" s="45"/>
      <c r="D35" s="45"/>
      <c r="E35" s="45"/>
      <c r="F35" s="45"/>
      <c r="G35" s="45"/>
      <c r="H35" s="46"/>
      <c r="I35" s="67"/>
      <c r="J35" s="47"/>
      <c r="K35" s="48">
        <f>SUM(K10:K33)</f>
        <v>0</v>
      </c>
    </row>
    <row r="36" spans="1:262" ht="17.100000000000001" customHeight="1" x14ac:dyDescent="0.2">
      <c r="A36" s="49"/>
      <c r="B36" s="50" t="s">
        <v>109</v>
      </c>
      <c r="C36" s="51"/>
      <c r="D36" s="51"/>
      <c r="E36" s="51"/>
      <c r="F36" s="51"/>
      <c r="G36" s="51"/>
      <c r="H36" s="52"/>
      <c r="I36" s="68"/>
      <c r="K36" s="53">
        <f>K35*0.2</f>
        <v>0</v>
      </c>
    </row>
    <row r="37" spans="1:262" ht="17.100000000000001" customHeight="1" x14ac:dyDescent="0.2">
      <c r="A37" s="54"/>
      <c r="B37" s="55" t="s">
        <v>110</v>
      </c>
      <c r="C37" s="55"/>
      <c r="D37" s="55"/>
      <c r="E37" s="55"/>
      <c r="F37" s="55"/>
      <c r="G37" s="55"/>
      <c r="H37" s="56"/>
      <c r="I37" s="69"/>
      <c r="J37" s="57"/>
      <c r="K37" s="58">
        <f>K35+K36</f>
        <v>0</v>
      </c>
    </row>
    <row r="48" spans="1:262" x14ac:dyDescent="0.2">
      <c r="K48" s="60"/>
    </row>
    <row r="49" spans="11:11" x14ac:dyDescent="0.2">
      <c r="K49" s="61"/>
    </row>
    <row r="50" spans="11:11" x14ac:dyDescent="0.2">
      <c r="K50" s="60"/>
    </row>
  </sheetData>
  <pageMargins left="0.23622047244094502" right="0.23622047244094502" top="0.62992125984252012" bottom="0.74803149606299213" header="0.23622047244094502" footer="0.55157480314960605"/>
  <pageSetup paperSize="0" fitToWidth="0" fitToHeight="0" pageOrder="overThenDown" orientation="portrait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6211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1</vt:i4>
      </vt:variant>
    </vt:vector>
  </HeadingPairs>
  <TitlesOfParts>
    <vt:vector size="10" baseType="lpstr">
      <vt:lpstr>RECAPITULATIF</vt:lpstr>
      <vt:lpstr>ST_1_</vt:lpstr>
      <vt:lpstr>ST_2_</vt:lpstr>
      <vt:lpstr>ST_3_</vt:lpstr>
      <vt:lpstr>ST_4_</vt:lpstr>
      <vt:lpstr>ST_5_</vt:lpstr>
      <vt:lpstr>ST_6_</vt:lpstr>
      <vt:lpstr>ST_7_</vt:lpstr>
      <vt:lpstr>ST_8_</vt:lpstr>
      <vt:lpstr>ST_1_!Zone_d_impression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DURIGON Camille INGE CIVI DIVI DEF</dc:creator>
  <cp:lastModifiedBy>LE GUILLOUX Andree SACN</cp:lastModifiedBy>
  <cp:revision>362</cp:revision>
  <cp:lastPrinted>2025-05-26T23:58:29Z</cp:lastPrinted>
  <dcterms:created xsi:type="dcterms:W3CDTF">2017-05-11T17:58:33Z</dcterms:created>
  <dcterms:modified xsi:type="dcterms:W3CDTF">2025-08-25T09:15:54Z</dcterms:modified>
</cp:coreProperties>
</file>